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<sst xmlns="http://schemas.openxmlformats.org/spreadsheetml/2006/main" count="65" uniqueCount="65">
  <si>
    <t>【借款报销单】</t>
  </si>
  <si>
    <t>团号：HMZA-221012-ZJT806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</si>
  <si>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</si>
  <si>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</si>
  <si>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</si>
  <si>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</si>
  <si>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</si>
  <si>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</si>
  <si>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</si>
  <si>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</si>
  <si>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</si>
  <si>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</si>
  <si>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</si>
  <si>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</si>
  <si>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</si>
  <si>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</si>
  <si>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</si>
  <si>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</si>
  <si>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</si>
  <si>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</si>
  <si>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</si>
  <si>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</si>
  <si>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</si>
  <si>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</si>
  <si>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</si>
  <si>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陈铭团队餐费</t>
  </si>
  <si>
    <t>需提供刷卡联、菜单（小票）</t>
  </si>
  <si>
    <t>客户餐费</t>
  </si>
  <si>
    <t>活动餐费合计</t>
  </si>
  <si>
    <t>现地采买费用</t>
  </si>
  <si>
    <t>零食收纳盒</t>
  </si>
  <si>
    <t>尽量提供可用的原始发票，发票项目不可用的，且开票需要加收税点的可以不提供原始发票。网上交易均需提供交易截图。</t>
  </si>
  <si>
    <t xml:space="preserve">零食 </t>
  </si>
  <si>
    <t>矿泉水</t>
  </si>
  <si>
    <t>气泡水</t>
  </si>
  <si>
    <t>外卖箱</t>
  </si>
  <si>
    <t>风扇</t>
  </si>
  <si>
    <t>水果</t>
  </si>
  <si>
    <t>药品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</si>
  <si>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</si>
  <si>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</si>
  <si>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</si>
  <si>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</si>
  <si>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</si>
  <si>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</si>
  <si>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</si>
  <si>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</si>
  <si>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</si>
  <si>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</si>
  <si>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</si>
  <si>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</si>
  <si>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</si>
  <si>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退票手续费+无报销凭证车票金额</t>
  </si>
  <si>
    <t>火车票 -高洁雅、李佳瑜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</si>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</sst>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topLeftCell="A43" workbookViewId="0">
      <selection activeCell="F6" sqref="F6:I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1.625" style="1"/>
    <col min="8" max="8" width="15.8916666666667" style="1" customWidth="1"/>
    <col min="9" max="9" width="30.12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2"/>
      <c r="J8" s="43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2"/>
      <c r="J9" s="44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5"/>
      <c r="J10" s="46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2"/>
      <c r="J11" s="43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2"/>
      <c r="J12" s="44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5"/>
      <c r="J13" s="46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2"/>
      <c r="J14" s="47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2"/>
      <c r="J15" s="48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5"/>
      <c r="J16" s="49"/>
    </row>
    <row r="17" s="1" customFormat="1" customHeight="1" spans="1:10">
      <c r="A17" s="21">
        <v>4</v>
      </c>
      <c r="B17" s="22" t="s">
        <v>24</v>
      </c>
      <c r="C17" s="23">
        <v>0</v>
      </c>
      <c r="D17" s="17"/>
      <c r="E17" s="23">
        <f>C17*D17</f>
        <v>0</v>
      </c>
      <c r="F17" s="16">
        <v>162.3</v>
      </c>
      <c r="G17" s="16">
        <v>162.3</v>
      </c>
      <c r="H17" s="16">
        <v>0</v>
      </c>
      <c r="I17" s="21" t="s">
        <v>25</v>
      </c>
      <c r="J17" s="47" t="s">
        <v>26</v>
      </c>
    </row>
    <row r="18" s="1" customFormat="1" customHeight="1" spans="1:10">
      <c r="A18" s="27"/>
      <c r="B18" s="28"/>
      <c r="C18" s="29"/>
      <c r="D18" s="17"/>
      <c r="E18" s="29"/>
      <c r="F18" s="16">
        <v>326</v>
      </c>
      <c r="G18" s="16"/>
      <c r="H18" s="16">
        <f>F18</f>
        <v>326</v>
      </c>
      <c r="I18" s="24"/>
      <c r="J18" s="48"/>
    </row>
    <row r="19" s="1" customFormat="1" customHeight="1" spans="1:10">
      <c r="A19" s="24"/>
      <c r="B19" s="25"/>
      <c r="C19" s="26"/>
      <c r="D19" s="17"/>
      <c r="E19" s="26"/>
      <c r="F19" s="16">
        <v>5568.25</v>
      </c>
      <c r="G19" s="16">
        <v>195.95</v>
      </c>
      <c r="H19" s="16">
        <v>5372.3</v>
      </c>
      <c r="I19" s="24" t="s">
        <v>27</v>
      </c>
      <c r="J19" s="48"/>
    </row>
    <row r="20" s="2" customFormat="1" customHeight="1" spans="1:10">
      <c r="A20" s="18"/>
      <c r="B20" s="19" t="s">
        <v>28</v>
      </c>
      <c r="C20" s="20">
        <f>SUM(C17)</f>
        <v>0</v>
      </c>
      <c r="D20" s="20">
        <f>SUM(D17)</f>
        <v>0</v>
      </c>
      <c r="E20" s="20">
        <f>SUM(E17)</f>
        <v>0</v>
      </c>
      <c r="F20" s="20">
        <f>SUM(F17:F19)</f>
        <v>6056.55</v>
      </c>
      <c r="G20" s="20">
        <f>SUM(G17:G19)</f>
        <v>358.25</v>
      </c>
      <c r="H20" s="20">
        <f>SUM(H17:H19)</f>
        <v>5698.3</v>
      </c>
      <c r="I20" s="45"/>
      <c r="J20" s="49"/>
    </row>
    <row r="21" s="1" customFormat="1" ht="22" customHeight="1" spans="1:10">
      <c r="A21" s="21">
        <v>5</v>
      </c>
      <c r="B21" s="22" t="s">
        <v>29</v>
      </c>
      <c r="C21" s="30">
        <v>20000</v>
      </c>
      <c r="D21" s="31">
        <v>1</v>
      </c>
      <c r="E21" s="30">
        <f>C21*D21</f>
        <v>20000</v>
      </c>
      <c r="F21" s="16">
        <v>62</v>
      </c>
      <c r="G21" s="16">
        <v>62</v>
      </c>
      <c r="H21" s="16">
        <v>0</v>
      </c>
      <c r="I21" s="21" t="s">
        <v>30</v>
      </c>
      <c r="J21" s="43" t="s">
        <v>31</v>
      </c>
    </row>
    <row r="22" s="1" customFormat="1" ht="22" customHeight="1" spans="1:10">
      <c r="A22" s="27"/>
      <c r="B22" s="28"/>
      <c r="C22" s="32"/>
      <c r="D22" s="33"/>
      <c r="E22" s="32"/>
      <c r="F22" s="16">
        <v>30.95</v>
      </c>
      <c r="G22" s="16">
        <v>30.95</v>
      </c>
      <c r="H22" s="16">
        <v>0</v>
      </c>
      <c r="I22" s="24"/>
      <c r="J22" s="44"/>
    </row>
    <row r="23" s="1" customFormat="1" ht="22" customHeight="1" spans="1:10">
      <c r="A23" s="27"/>
      <c r="B23" s="28"/>
      <c r="C23" s="32"/>
      <c r="D23" s="33"/>
      <c r="E23" s="32"/>
      <c r="F23" s="16">
        <v>333.7</v>
      </c>
      <c r="G23" s="16"/>
      <c r="H23" s="16">
        <f t="shared" ref="H21:H32" si="4">F23</f>
        <v>333.7</v>
      </c>
      <c r="I23" s="27" t="s">
        <v>32</v>
      </c>
      <c r="J23" s="44"/>
    </row>
    <row r="24" s="1" customFormat="1" ht="22" customHeight="1" spans="1:10">
      <c r="A24" s="27"/>
      <c r="B24" s="28"/>
      <c r="C24" s="32"/>
      <c r="D24" s="33"/>
      <c r="E24" s="32"/>
      <c r="F24" s="16">
        <v>628.98</v>
      </c>
      <c r="G24" s="16"/>
      <c r="H24" s="16">
        <f t="shared" si="4"/>
        <v>628.98</v>
      </c>
      <c r="I24" s="27"/>
      <c r="J24" s="44"/>
    </row>
    <row r="25" s="1" customFormat="1" ht="22" customHeight="1" spans="1:10">
      <c r="A25" s="27"/>
      <c r="B25" s="28"/>
      <c r="C25" s="32"/>
      <c r="D25" s="33"/>
      <c r="E25" s="32"/>
      <c r="F25" s="16">
        <v>178</v>
      </c>
      <c r="G25" s="16"/>
      <c r="H25" s="16">
        <f t="shared" si="4"/>
        <v>178</v>
      </c>
      <c r="I25" s="27"/>
      <c r="J25" s="44"/>
    </row>
    <row r="26" s="1" customFormat="1" ht="22" customHeight="1" spans="1:10">
      <c r="A26" s="27"/>
      <c r="B26" s="28"/>
      <c r="C26" s="32"/>
      <c r="D26" s="33"/>
      <c r="E26" s="32"/>
      <c r="F26" s="16">
        <v>50.7</v>
      </c>
      <c r="G26" s="16"/>
      <c r="H26" s="16">
        <f t="shared" si="4"/>
        <v>50.7</v>
      </c>
      <c r="I26" s="27"/>
      <c r="J26" s="44"/>
    </row>
    <row r="27" s="1" customFormat="1" ht="22" customHeight="1" spans="1:10">
      <c r="A27" s="27"/>
      <c r="B27" s="28"/>
      <c r="C27" s="32"/>
      <c r="D27" s="33"/>
      <c r="E27" s="32"/>
      <c r="F27" s="16">
        <v>107.8</v>
      </c>
      <c r="G27" s="16"/>
      <c r="H27" s="16">
        <f t="shared" si="4"/>
        <v>107.8</v>
      </c>
      <c r="I27" s="27"/>
      <c r="J27" s="44"/>
    </row>
    <row r="28" s="1" customFormat="1" ht="22" customHeight="1" spans="1:10">
      <c r="A28" s="27"/>
      <c r="B28" s="28"/>
      <c r="C28" s="32"/>
      <c r="D28" s="33"/>
      <c r="E28" s="32"/>
      <c r="F28" s="16">
        <v>287</v>
      </c>
      <c r="G28" s="16"/>
      <c r="H28" s="16">
        <f t="shared" si="4"/>
        <v>287</v>
      </c>
      <c r="I28" s="27"/>
      <c r="J28" s="44"/>
    </row>
    <row r="29" s="1" customFormat="1" ht="22" customHeight="1" spans="1:10">
      <c r="A29" s="27"/>
      <c r="B29" s="28"/>
      <c r="C29" s="32"/>
      <c r="D29" s="33"/>
      <c r="E29" s="32"/>
      <c r="F29" s="16">
        <v>203.52</v>
      </c>
      <c r="G29" s="16"/>
      <c r="H29" s="16">
        <f t="shared" si="4"/>
        <v>203.52</v>
      </c>
      <c r="I29" s="24"/>
      <c r="J29" s="44"/>
    </row>
    <row r="30" s="1" customFormat="1" ht="22" customHeight="1" spans="1:10">
      <c r="A30" s="27"/>
      <c r="B30" s="28"/>
      <c r="C30" s="32"/>
      <c r="D30" s="33"/>
      <c r="E30" s="32"/>
      <c r="F30" s="16">
        <v>158.39</v>
      </c>
      <c r="G30" s="16"/>
      <c r="H30" s="16">
        <f t="shared" si="4"/>
        <v>158.39</v>
      </c>
      <c r="I30" s="24" t="s">
        <v>33</v>
      </c>
      <c r="J30" s="44"/>
    </row>
    <row r="31" s="1" customFormat="1" ht="22" customHeight="1" spans="1:10">
      <c r="A31" s="27"/>
      <c r="B31" s="28"/>
      <c r="C31" s="32"/>
      <c r="D31" s="33"/>
      <c r="E31" s="32"/>
      <c r="F31" s="16">
        <v>155</v>
      </c>
      <c r="G31" s="16"/>
      <c r="H31" s="16">
        <f t="shared" si="4"/>
        <v>155</v>
      </c>
      <c r="I31" s="24" t="s">
        <v>34</v>
      </c>
      <c r="J31" s="44"/>
    </row>
    <row r="32" s="1" customFormat="1" ht="22" customHeight="1" spans="1:10">
      <c r="A32" s="27"/>
      <c r="B32" s="28"/>
      <c r="C32" s="32"/>
      <c r="D32" s="33"/>
      <c r="E32" s="32"/>
      <c r="F32" s="16">
        <v>109</v>
      </c>
      <c r="G32" s="16"/>
      <c r="H32" s="16">
        <f t="shared" si="4"/>
        <v>109</v>
      </c>
      <c r="I32" s="24" t="s">
        <v>35</v>
      </c>
      <c r="J32" s="44"/>
    </row>
    <row r="33" s="1" customFormat="1" ht="22" customHeight="1" spans="1:10">
      <c r="A33" s="27"/>
      <c r="B33" s="28"/>
      <c r="C33" s="32"/>
      <c r="D33" s="33"/>
      <c r="E33" s="32"/>
      <c r="F33" s="16">
        <v>107.21</v>
      </c>
      <c r="G33" s="16">
        <f>F33</f>
        <v>107.21</v>
      </c>
      <c r="H33" s="16">
        <v>0</v>
      </c>
      <c r="I33" s="24" t="s">
        <v>36</v>
      </c>
      <c r="J33" s="44"/>
    </row>
    <row r="34" s="1" customFormat="1" ht="22" customHeight="1" spans="1:10">
      <c r="A34" s="27"/>
      <c r="B34" s="28"/>
      <c r="C34" s="32"/>
      <c r="D34" s="33"/>
      <c r="E34" s="32"/>
      <c r="F34" s="16">
        <v>182.3</v>
      </c>
      <c r="G34" s="16"/>
      <c r="H34" s="16">
        <f>F34</f>
        <v>182.3</v>
      </c>
      <c r="I34" s="24" t="s">
        <v>37</v>
      </c>
      <c r="J34" s="44"/>
    </row>
    <row r="35" s="1" customFormat="1" ht="22" customHeight="1" spans="1:10">
      <c r="A35" s="27"/>
      <c r="B35" s="28"/>
      <c r="C35" s="32"/>
      <c r="D35" s="33"/>
      <c r="E35" s="32"/>
      <c r="F35" s="16">
        <v>71.3</v>
      </c>
      <c r="G35" s="16">
        <v>71.3</v>
      </c>
      <c r="H35" s="16">
        <v>0</v>
      </c>
      <c r="I35" s="24" t="s">
        <v>38</v>
      </c>
      <c r="J35" s="44"/>
    </row>
    <row r="36" s="2" customFormat="1" customHeight="1" spans="1:10">
      <c r="A36" s="18"/>
      <c r="B36" s="19" t="s">
        <v>39</v>
      </c>
      <c r="C36" s="20">
        <f>SUM(C21)</f>
        <v>20000</v>
      </c>
      <c r="D36" s="20">
        <f>SUM(D21)</f>
        <v>1</v>
      </c>
      <c r="E36" s="20">
        <f>SUM(E21)</f>
        <v>20000</v>
      </c>
      <c r="F36" s="20">
        <f>SUM(F21:F35)</f>
        <v>2665.85</v>
      </c>
      <c r="G36" s="20">
        <f>SUM(G21:G35)</f>
        <v>271.46</v>
      </c>
      <c r="H36" s="20">
        <f>SUM(H21:H35)</f>
        <v>2394.39</v>
      </c>
      <c r="I36" s="45"/>
      <c r="J36" s="46"/>
    </row>
    <row r="37" s="1" customFormat="1" customHeight="1" spans="1:10">
      <c r="A37" s="14">
        <v>6</v>
      </c>
      <c r="B37" s="15" t="s">
        <v>40</v>
      </c>
      <c r="C37" s="16">
        <v>0</v>
      </c>
      <c r="D37" s="17"/>
      <c r="E37" s="16">
        <f t="shared" ref="E37:E42" si="5">C37*D37</f>
        <v>0</v>
      </c>
      <c r="F37" s="16">
        <v>0</v>
      </c>
      <c r="G37" s="16">
        <v>0</v>
      </c>
      <c r="H37" s="16">
        <f t="shared" ref="H37:H40" si="6">F37+G37</f>
        <v>0</v>
      </c>
      <c r="I37" s="42"/>
      <c r="J37" s="43" t="s">
        <v>41</v>
      </c>
    </row>
    <row r="38" s="2" customFormat="1" customHeight="1" spans="1:10">
      <c r="A38" s="18"/>
      <c r="B38" s="19" t="s">
        <v>42</v>
      </c>
      <c r="C38" s="20">
        <f>SUM(C37)</f>
        <v>0</v>
      </c>
      <c r="D38" s="20">
        <f>SUM(D37)</f>
        <v>0</v>
      </c>
      <c r="E38" s="20">
        <f>SUM(E37)</f>
        <v>0</v>
      </c>
      <c r="F38" s="20">
        <f t="shared" ref="F38:H38" si="7">SUM(F37:F37)</f>
        <v>0</v>
      </c>
      <c r="G38" s="20">
        <f t="shared" si="7"/>
        <v>0</v>
      </c>
      <c r="H38" s="20">
        <f t="shared" si="7"/>
        <v>0</v>
      </c>
      <c r="I38" s="45"/>
      <c r="J38" s="49"/>
    </row>
    <row r="39" s="1" customFormat="1" customHeight="1" spans="1:10">
      <c r="A39" s="14">
        <v>7</v>
      </c>
      <c r="B39" s="15" t="s">
        <v>43</v>
      </c>
      <c r="C39" s="16">
        <v>0</v>
      </c>
      <c r="D39" s="17"/>
      <c r="E39" s="16">
        <f t="shared" si="5"/>
        <v>0</v>
      </c>
      <c r="F39" s="16">
        <v>0</v>
      </c>
      <c r="G39" s="16">
        <v>0</v>
      </c>
      <c r="H39" s="16">
        <f t="shared" si="6"/>
        <v>0</v>
      </c>
      <c r="I39" s="42"/>
      <c r="J39" s="50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6"/>
        <v>0</v>
      </c>
      <c r="I40" s="42"/>
      <c r="J40" s="51"/>
    </row>
    <row r="41" s="2" customFormat="1" customHeight="1" spans="1:10">
      <c r="A41" s="18"/>
      <c r="B41" s="19" t="s">
        <v>44</v>
      </c>
      <c r="C41" s="20">
        <f>SUM(C39)</f>
        <v>0</v>
      </c>
      <c r="D41" s="20">
        <f>SUM(D39)</f>
        <v>0</v>
      </c>
      <c r="E41" s="20">
        <f>SUM(E39)</f>
        <v>0</v>
      </c>
      <c r="F41" s="20">
        <f t="shared" ref="F41:H41" si="8">SUM(F39:F40)</f>
        <v>0</v>
      </c>
      <c r="G41" s="20">
        <f t="shared" si="8"/>
        <v>0</v>
      </c>
      <c r="H41" s="20">
        <f t="shared" si="8"/>
        <v>0</v>
      </c>
      <c r="I41" s="45"/>
      <c r="J41" s="52"/>
    </row>
    <row r="42" s="1" customFormat="1" customHeight="1" spans="1:10">
      <c r="A42" s="14">
        <v>8</v>
      </c>
      <c r="B42" s="15" t="s">
        <v>45</v>
      </c>
      <c r="C42" s="16">
        <v>0</v>
      </c>
      <c r="D42" s="17"/>
      <c r="E42" s="16">
        <f t="shared" si="5"/>
        <v>0</v>
      </c>
      <c r="F42" s="16">
        <v>0</v>
      </c>
      <c r="G42" s="16">
        <v>0</v>
      </c>
      <c r="H42" s="16">
        <f t="shared" ref="H42:H45" si="9">F42+G42</f>
        <v>0</v>
      </c>
      <c r="I42" s="42"/>
      <c r="J42" s="47" t="s">
        <v>46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9"/>
        <v>0</v>
      </c>
      <c r="I43" s="42"/>
      <c r="J43" s="48"/>
    </row>
    <row r="44" s="2" customFormat="1" customHeight="1" spans="1:10">
      <c r="A44" s="18"/>
      <c r="B44" s="19" t="s">
        <v>47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 t="shared" ref="F44:H44" si="10">SUM(F42:F43)</f>
        <v>0</v>
      </c>
      <c r="G44" s="20">
        <f t="shared" si="10"/>
        <v>0</v>
      </c>
      <c r="H44" s="20">
        <f t="shared" si="10"/>
        <v>0</v>
      </c>
      <c r="I44" s="45"/>
      <c r="J44" s="49"/>
    </row>
    <row r="45" s="1" customFormat="1" customHeight="1" spans="1:10">
      <c r="A45" s="14">
        <v>9</v>
      </c>
      <c r="B45" s="15" t="s">
        <v>48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si="9"/>
        <v>0</v>
      </c>
      <c r="I45" s="42"/>
      <c r="J45" s="43" t="s">
        <v>49</v>
      </c>
    </row>
    <row r="46" s="2" customFormat="1" customHeight="1" spans="1:10">
      <c r="A46" s="18"/>
      <c r="B46" s="19" t="s">
        <v>50</v>
      </c>
      <c r="C46" s="20">
        <f>SUM(C45)</f>
        <v>0</v>
      </c>
      <c r="D46" s="20">
        <f>SUM(D45)</f>
        <v>0</v>
      </c>
      <c r="E46" s="20">
        <f>SUM(E45)</f>
        <v>0</v>
      </c>
      <c r="F46" s="20">
        <f t="shared" ref="F46:H46" si="11">SUM(F45:F45)</f>
        <v>0</v>
      </c>
      <c r="G46" s="20">
        <f t="shared" si="11"/>
        <v>0</v>
      </c>
      <c r="H46" s="20">
        <f t="shared" si="11"/>
        <v>0</v>
      </c>
      <c r="I46" s="45"/>
      <c r="J46" s="46"/>
    </row>
    <row r="47" s="1" customFormat="1" customHeight="1" spans="1:10">
      <c r="A47" s="21">
        <v>10</v>
      </c>
      <c r="B47" s="22" t="s">
        <v>51</v>
      </c>
      <c r="C47" s="23">
        <v>0</v>
      </c>
      <c r="D47" s="21"/>
      <c r="E47" s="23">
        <f>C47*D47</f>
        <v>0</v>
      </c>
      <c r="F47" s="16">
        <v>4765.5</v>
      </c>
      <c r="G47" s="16">
        <f>F47</f>
        <v>4765.5</v>
      </c>
      <c r="H47" s="16"/>
      <c r="I47" s="42" t="s">
        <v>52</v>
      </c>
      <c r="J47" s="50"/>
    </row>
    <row r="48" s="1" customFormat="1" customHeight="1" spans="1:10">
      <c r="A48" s="27"/>
      <c r="B48" s="28"/>
      <c r="C48" s="29"/>
      <c r="D48" s="27"/>
      <c r="E48" s="29"/>
      <c r="F48" s="16">
        <v>3920</v>
      </c>
      <c r="G48" s="16"/>
      <c r="H48" s="16">
        <f>F48</f>
        <v>3920</v>
      </c>
      <c r="I48" s="42" t="s">
        <v>53</v>
      </c>
      <c r="J48" s="51"/>
    </row>
    <row r="49" s="1" customFormat="1" customHeight="1" spans="1:10">
      <c r="A49" s="27"/>
      <c r="B49" s="28"/>
      <c r="C49" s="29"/>
      <c r="D49" s="27"/>
      <c r="E49" s="29"/>
      <c r="F49" s="16"/>
      <c r="G49" s="16"/>
      <c r="H49" s="16"/>
      <c r="I49" s="42"/>
      <c r="J49" s="51"/>
    </row>
    <row r="50" s="2" customFormat="1" customHeight="1" spans="1:10">
      <c r="A50" s="18"/>
      <c r="B50" s="19" t="s">
        <v>54</v>
      </c>
      <c r="C50" s="20">
        <f>SUM(C47)</f>
        <v>0</v>
      </c>
      <c r="D50" s="20">
        <f>SUM(D47)</f>
        <v>0</v>
      </c>
      <c r="E50" s="20">
        <f>SUM(E47)</f>
        <v>0</v>
      </c>
      <c r="F50" s="20">
        <f>SUM(F47:F49)</f>
        <v>8685.5</v>
      </c>
      <c r="G50" s="20">
        <f>SUM(G47:G49)</f>
        <v>4765.5</v>
      </c>
      <c r="H50" s="20">
        <f>SUM(H47:H49)</f>
        <v>3920</v>
      </c>
      <c r="I50" s="45"/>
      <c r="J50" s="52"/>
    </row>
    <row r="51" s="1" customFormat="1" customHeight="1" spans="1:10">
      <c r="A51" s="18"/>
      <c r="B51" s="19" t="s">
        <v>55</v>
      </c>
      <c r="C51" s="20">
        <f t="shared" ref="C51:H51" si="12">SUM(C50,C46,C44,C41,C38,C36,C20,C16,C13,C10)</f>
        <v>20000</v>
      </c>
      <c r="D51" s="20">
        <f t="shared" si="12"/>
        <v>1</v>
      </c>
      <c r="E51" s="20">
        <f t="shared" si="12"/>
        <v>20000</v>
      </c>
      <c r="F51" s="20">
        <f>SUM(F50,F46,F44,F41,F38,F36,F20,F16,F13,F10)</f>
        <v>17407.9</v>
      </c>
      <c r="G51" s="20">
        <f t="shared" si="12"/>
        <v>5395.21</v>
      </c>
      <c r="H51" s="20">
        <f t="shared" si="12"/>
        <v>12012.69</v>
      </c>
      <c r="I51" s="45"/>
      <c r="J51" s="53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9">
      <c r="A55" s="34" t="s">
        <v>56</v>
      </c>
      <c r="B55" s="35"/>
      <c r="C55" s="36" t="s">
        <v>57</v>
      </c>
      <c r="D55" s="36"/>
      <c r="E55" s="36" t="s">
        <v>58</v>
      </c>
      <c r="F55" s="36"/>
      <c r="G55" s="36" t="s">
        <v>59</v>
      </c>
      <c r="H55" s="36"/>
      <c r="I55" s="54" t="s">
        <v>60</v>
      </c>
    </row>
    <row r="56" s="1" customFormat="1" customHeight="1" spans="1:9">
      <c r="A56" s="37">
        <f>E51</f>
        <v>20000</v>
      </c>
      <c r="B56" s="38"/>
      <c r="C56" s="38">
        <f>H51</f>
        <v>12012.69</v>
      </c>
      <c r="D56" s="38"/>
      <c r="E56" s="38">
        <f>F51</f>
        <v>17407.9</v>
      </c>
      <c r="F56" s="38"/>
      <c r="G56" s="38">
        <f>G51</f>
        <v>5395.21</v>
      </c>
      <c r="H56" s="38"/>
      <c r="I56" s="55">
        <f>A56-E56</f>
        <v>2592.1</v>
      </c>
    </row>
    <row r="57" s="1" customFormat="1" customHeight="1" spans="1:3">
      <c r="A57" s="3"/>
      <c r="C57" s="4"/>
    </row>
    <row r="58" s="1" customFormat="1" customHeight="1" spans="1:9">
      <c r="A58" s="39" t="s">
        <v>61</v>
      </c>
      <c r="B58" s="2"/>
      <c r="C58" s="40" t="s">
        <v>62</v>
      </c>
      <c r="D58" s="39"/>
      <c r="E58" s="39" t="s">
        <v>63</v>
      </c>
      <c r="F58" s="39"/>
      <c r="G58" s="39" t="s">
        <v>64</v>
      </c>
      <c r="H58" s="39"/>
      <c r="I58" s="2"/>
    </row>
  </sheetData>
  <mergeCells count="69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9"/>
    <mergeCell ref="A11:A12"/>
    <mergeCell ref="A14:A15"/>
    <mergeCell ref="A17:A19"/>
    <mergeCell ref="A21:A31"/>
    <mergeCell ref="A39:A40"/>
    <mergeCell ref="A42:A43"/>
    <mergeCell ref="A47:A49"/>
    <mergeCell ref="B6:B7"/>
    <mergeCell ref="B8:B9"/>
    <mergeCell ref="B11:B12"/>
    <mergeCell ref="B14:B15"/>
    <mergeCell ref="B17:B19"/>
    <mergeCell ref="B21:B31"/>
    <mergeCell ref="B39:B40"/>
    <mergeCell ref="B42:B43"/>
    <mergeCell ref="B47:B49"/>
    <mergeCell ref="C8:C9"/>
    <mergeCell ref="C11:C12"/>
    <mergeCell ref="C14:C15"/>
    <mergeCell ref="C17:C19"/>
    <mergeCell ref="C21:C35"/>
    <mergeCell ref="C39:C40"/>
    <mergeCell ref="C42:C43"/>
    <mergeCell ref="C47:C49"/>
    <mergeCell ref="D8:D9"/>
    <mergeCell ref="D11:D12"/>
    <mergeCell ref="D14:D15"/>
    <mergeCell ref="D17:D18"/>
    <mergeCell ref="D21:D35"/>
    <mergeCell ref="D39:D40"/>
    <mergeCell ref="D42:D43"/>
    <mergeCell ref="D47:D49"/>
    <mergeCell ref="E8:E9"/>
    <mergeCell ref="E11:E12"/>
    <mergeCell ref="E14:E15"/>
    <mergeCell ref="E17:E19"/>
    <mergeCell ref="E21:E35"/>
    <mergeCell ref="E39:E40"/>
    <mergeCell ref="E42:E43"/>
    <mergeCell ref="E47:E49"/>
    <mergeCell ref="I17:I18"/>
    <mergeCell ref="I21:I22"/>
    <mergeCell ref="I23:I29"/>
    <mergeCell ref="J4:J5"/>
    <mergeCell ref="J6:J7"/>
    <mergeCell ref="J8:J10"/>
    <mergeCell ref="J11:J13"/>
    <mergeCell ref="J14:J16"/>
    <mergeCell ref="J17:J20"/>
    <mergeCell ref="J21:J36"/>
    <mergeCell ref="J37:J38"/>
    <mergeCell ref="J39:J41"/>
    <mergeCell ref="J42:J44"/>
    <mergeCell ref="J45:J46"/>
    <mergeCell ref="J47:J50"/>
    <mergeCell ref="H4:I5"/>
  </mergeCells>
  <pageMargins left="0.75" right="0.75" top="1" bottom="1" header="0.5" footer="0.5"/>
  <pageSetup paperSize="9" scale="5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2022-09-29T05:31:00Z</dcterms:created>
  <dcterms:modified xsi:type="dcterms:W3CDTF">2022-12-06T04:23:32Z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7FA9BF885A4F43659B1A56D9E1511A75</vt:lpwstr>
  </property>
  <property fmtid="{D5CDD505-2E9C-101B-9397-08002B2CF9AE}" pid="3" name="KSOProductBuildVer">
    <vt:lpwstr>2052-11.1.0.12598</vt:lpwstr>
  </property>
</Properties>
</file>