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<sst xmlns="http://schemas.openxmlformats.org/spreadsheetml/2006/main" count="95">
  <si>
    <t>【借款报销单】</t>
  </si>
  <si>
    <t>团号：KMJB-180118-JDA294</t>
  </si>
  <si>
    <t>会议日期：2018年01月18日-22日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</si>
  <si>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</si>
  <si>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</si>
  <si>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</si>
  <si>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</si>
  <si>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</si>
  <si>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</si>
  <si>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</si>
  <si>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</si>
  <si>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</si>
  <si>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</si>
  <si>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</si>
  <si>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</si>
  <si>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</si>
  <si>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</si>
  <si>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</si>
  <si>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</si>
  <si>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</si>
  <si>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</si>
  <si>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</si>
  <si>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</si>
  <si>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</si>
  <si>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</si>
  <si>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</si>
  <si>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</si>
  <si>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</si>
  <si>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</si>
  <si>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</si>
  <si>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</si>
  <si>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</si>
  <si>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</si>
  <si>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</si>
  <si>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</si>
  <si>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</si>
  <si>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</si>
  <si>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</si>
  <si>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</si>
  <si>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</si>
  <si>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</si>
  <si>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</si>
  <si>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上海大众空港酒店3252元报销</t>
  </si>
  <si>
    <t>上海大众空港酒店3252元报销；西安空港商务酒店427元报销；成都龙之梦大酒店1318元报销</t>
  </si>
  <si>
    <t>西安空港商务酒店427元报销</t>
  </si>
  <si>
    <t>成都龙之梦大酒店1318元报销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</si>
  <si>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</si>
  <si>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</si>
  <si>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</si>
  <si>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</si>
  <si>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</si>
  <si>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</si>
  <si>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</si>
  <si>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借款人：赵峰</t>
  </si>
  <si>
    <t>总监：</t>
  </si>
  <si>
    <t>合规：</t>
  </si>
  <si>
    <t>财务：</t>
  </si>
  <si>
    <t>【员工差旅报销单】</t>
  </si>
  <si>
    <t>姓名:</t>
  </si>
  <si>
    <t>宋净菲</t>
  </si>
  <si>
    <t>职位:</t>
  </si>
  <si>
    <t>业务助理</t>
  </si>
  <si>
    <t>发生地:</t>
  </si>
  <si>
    <t>北京</t>
  </si>
  <si>
    <t>部门:</t>
  </si>
  <si>
    <t>会奖2部B组</t>
  </si>
  <si>
    <t>发生日期:</t>
  </si>
  <si>
    <t>11月4日-6日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</si>
  <si>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</si>
  <si>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</si>
  <si>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</si>
  <si>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</si>
  <si>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</si>
  <si>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</si>
  <si>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</si>
  <si>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</si>
  <si>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</si>
  <si>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</si>
  <si>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</si>
  <si>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</si>
  <si>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</si>
  <si>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</si>
  <si>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</si>
  <si>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</si>
  <si>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打车费</t>
  </si>
  <si>
    <t>11月6日打车费用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</si>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</sst>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10">
    <numFmt numFmtId="176" formatCode="#,##0.00_ "/>
    <numFmt numFmtId="42" formatCode="_ &quot;￥&quot;* #,##0_ ;_ &quot;￥&quot;* \-#,##0_ ;_ &quot;￥&quot;* &quot;-&quot;_ ;_ @_ "/>
    <numFmt numFmtId="177" formatCode="#,##0.00;[Red]#,##0.00"/>
    <numFmt numFmtId="178" formatCode="yyyy&quot;年&quot;m&quot;月&quot;d&quot;日&quot;;@"/>
    <numFmt numFmtId="179" formatCode="0.00_);[Red]\(0.00\)"/>
    <numFmt numFmtId="180" formatCode="0.00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81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3" fillId="28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0" borderId="19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29" fillId="37" borderId="23" applyNumberFormat="0" applyAlignment="0" applyProtection="0">
      <alignment vertical="center"/>
    </xf>
    <xf numFmtId="0" fontId="28" fillId="37" borderId="22" applyNumberFormat="0" applyAlignment="0" applyProtection="0">
      <alignment vertical="center"/>
    </xf>
    <xf numFmtId="0" fontId="20" fillId="24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1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1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1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1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1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181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37" workbookViewId="0">
      <selection activeCell="I40" sqref="I40"/>
    </sheetView>
  </sheetViews>
  <sheetFormatPr defaultColWidth="9" defaultRowHeight="21" customHeight="1"/>
  <cols>
    <col min="1" max="1" width="9" style="53"/>
    <col min="2" max="2" width="16.7583333333333" customWidth="1"/>
    <col min="3" max="3" width="11.5" style="54"/>
    <col min="6" max="6" width="10.375"/>
    <col min="8" max="8" width="11.125" customWidth="1"/>
    <col min="9" max="9" width="26.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10000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10000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33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35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38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41</v>
      </c>
      <c r="C45" s="65">
        <v>0</v>
      </c>
      <c r="D45" s="66"/>
      <c r="E45" s="65">
        <f t="shared" si="2"/>
        <v>0</v>
      </c>
      <c r="F45" s="65">
        <v>3252</v>
      </c>
      <c r="G45" s="65">
        <v>0</v>
      </c>
      <c r="H45" s="65">
        <f t="shared" si="0"/>
        <v>3252</v>
      </c>
      <c r="I45" s="86" t="s">
        <v>42</v>
      </c>
      <c r="J45" s="97" t="s">
        <v>43</v>
      </c>
    </row>
    <row r="46" customHeight="1" spans="1:10">
      <c r="A46" s="76"/>
      <c r="B46" s="64"/>
      <c r="C46" s="65"/>
      <c r="D46" s="66"/>
      <c r="E46" s="65"/>
      <c r="F46" s="65">
        <v>427</v>
      </c>
      <c r="G46" s="65">
        <v>0</v>
      </c>
      <c r="H46" s="65">
        <f t="shared" ref="H46:H51" si="19">F46+G46</f>
        <v>427</v>
      </c>
      <c r="I46" s="86" t="s">
        <v>44</v>
      </c>
      <c r="J46" s="98"/>
    </row>
    <row r="47" customHeight="1" spans="1:10">
      <c r="A47" s="76"/>
      <c r="B47" s="64"/>
      <c r="C47" s="65"/>
      <c r="D47" s="66"/>
      <c r="E47" s="65"/>
      <c r="F47" s="65">
        <v>1318</v>
      </c>
      <c r="G47" s="65">
        <v>0</v>
      </c>
      <c r="H47" s="65">
        <f t="shared" si="19"/>
        <v>1318</v>
      </c>
      <c r="I47" s="86" t="s">
        <v>45</v>
      </c>
      <c r="J47" s="98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8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8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8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8"/>
    </row>
    <row r="52" s="52" customFormat="1" customHeight="1" spans="1:10">
      <c r="A52" s="67"/>
      <c r="B52" s="68" t="s">
        <v>46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4997</v>
      </c>
      <c r="G52" s="69">
        <f t="shared" ref="G52:H52" si="21">SUM(G45:G51)</f>
        <v>0</v>
      </c>
      <c r="H52" s="69">
        <f t="shared" si="21"/>
        <v>4997</v>
      </c>
      <c r="I52" s="89"/>
      <c r="J52" s="99"/>
    </row>
    <row r="53" customHeight="1" spans="1:10">
      <c r="A53" s="67"/>
      <c r="B53" s="68" t="s">
        <v>47</v>
      </c>
      <c r="C53" s="69">
        <f>SUM(C52,C44,C40,C37,C32,C27,C24,C21,C16,C13)</f>
        <v>10000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4997</v>
      </c>
      <c r="G53" s="69">
        <f t="shared" si="22"/>
        <v>0</v>
      </c>
      <c r="H53" s="69">
        <f t="shared" si="22"/>
        <v>4997</v>
      </c>
      <c r="I53" s="89"/>
      <c r="J53" s="100"/>
    </row>
    <row r="57" customHeight="1" spans="1:9">
      <c r="A57" s="77" t="s">
        <v>48</v>
      </c>
      <c r="B57" s="78"/>
      <c r="C57" s="79" t="s">
        <v>49</v>
      </c>
      <c r="D57" s="79"/>
      <c r="E57" s="79" t="s">
        <v>50</v>
      </c>
      <c r="F57" s="79"/>
      <c r="G57" s="79" t="s">
        <v>51</v>
      </c>
      <c r="H57" s="79"/>
      <c r="I57" s="101" t="s">
        <v>52</v>
      </c>
    </row>
    <row r="58" customHeight="1" spans="1:9">
      <c r="A58" s="80">
        <f>E53</f>
        <v>0</v>
      </c>
      <c r="B58" s="81"/>
      <c r="C58" s="81">
        <f>H53</f>
        <v>4997</v>
      </c>
      <c r="D58" s="81"/>
      <c r="E58" s="81">
        <f>F53</f>
        <v>4997</v>
      </c>
      <c r="F58" s="81"/>
      <c r="G58" s="81">
        <f>G53</f>
        <v>0</v>
      </c>
      <c r="H58" s="81"/>
      <c r="I58" s="102">
        <f>A58-C58</f>
        <v>-4997</v>
      </c>
    </row>
    <row r="60" customHeight="1" spans="1:9">
      <c r="A60" s="55" t="s">
        <v>53</v>
      </c>
      <c r="B60" s="82"/>
      <c r="C60" s="83" t="s">
        <v>54</v>
      </c>
      <c r="D60" s="84"/>
      <c r="E60" s="84" t="s">
        <v>55</v>
      </c>
      <c r="F60" s="84"/>
      <c r="G60" s="84" t="s">
        <v>56</v>
      </c>
      <c r="H60" s="84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opLeftCell="A10" workbookViewId="0">
      <selection activeCell="N16" sqref="N16"/>
    </sheetView>
  </sheetViews>
  <sheetFormatPr defaultColWidth="9" defaultRowHeight="13.5"/>
  <cols>
    <col min="1" max="1" width="1.5" customWidth="1"/>
    <col min="2" max="3" width="2.25833333333333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1.7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57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58</v>
      </c>
      <c r="E5" s="6"/>
      <c r="F5" s="7" t="s">
        <v>59</v>
      </c>
      <c r="G5" s="7"/>
      <c r="H5" s="6" t="s">
        <v>60</v>
      </c>
      <c r="I5" s="5"/>
      <c r="J5" s="7" t="s">
        <v>61</v>
      </c>
      <c r="K5" s="37"/>
    </row>
    <row r="6" ht="20.1" customHeight="1" spans="2:11">
      <c r="B6" s="8"/>
      <c r="C6" s="9"/>
      <c r="D6" s="10" t="s">
        <v>62</v>
      </c>
      <c r="E6" s="10"/>
      <c r="F6" s="11" t="s">
        <v>63</v>
      </c>
      <c r="G6" s="11"/>
      <c r="H6" s="10" t="s">
        <v>64</v>
      </c>
      <c r="I6" s="9"/>
      <c r="J6" s="11" t="s">
        <v>65</v>
      </c>
      <c r="K6" s="38"/>
    </row>
    <row r="7" ht="20.1" customHeight="1" spans="2:11">
      <c r="B7" s="8"/>
      <c r="C7" s="9"/>
      <c r="D7" s="10" t="s">
        <v>66</v>
      </c>
      <c r="E7" s="10"/>
      <c r="F7" s="11" t="s">
        <v>67</v>
      </c>
      <c r="G7" s="11"/>
      <c r="H7" s="10" t="s">
        <v>68</v>
      </c>
      <c r="I7" s="39"/>
      <c r="J7" s="11"/>
      <c r="K7" s="38"/>
    </row>
    <row r="8" ht="20.1" customHeight="1" spans="2:11">
      <c r="B8" s="12"/>
      <c r="C8" s="13"/>
      <c r="D8" s="14"/>
      <c r="E8" s="14"/>
      <c r="F8" s="15"/>
      <c r="G8" s="15"/>
      <c r="H8" s="14" t="s">
        <v>69</v>
      </c>
      <c r="I8" s="40"/>
      <c r="J8" s="15"/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70</v>
      </c>
      <c r="E10" s="19" t="s">
        <v>71</v>
      </c>
      <c r="F10" s="20"/>
      <c r="G10" s="21" t="s">
        <v>72</v>
      </c>
      <c r="H10" s="20" t="s">
        <v>73</v>
      </c>
      <c r="I10" s="19" t="s">
        <v>74</v>
      </c>
      <c r="J10" s="20"/>
      <c r="K10" s="21" t="s">
        <v>75</v>
      </c>
    </row>
    <row r="11" ht="20.1" customHeight="1" spans="2:11">
      <c r="B11" s="22">
        <v>1</v>
      </c>
      <c r="C11" s="23"/>
      <c r="D11" s="24" t="s">
        <v>76</v>
      </c>
      <c r="E11" s="22" t="s">
        <v>77</v>
      </c>
      <c r="F11" s="23"/>
      <c r="G11" s="25">
        <v>0</v>
      </c>
      <c r="H11" s="25"/>
      <c r="I11" s="42"/>
      <c r="J11" s="43"/>
      <c r="K11" s="44" t="s">
        <v>78</v>
      </c>
    </row>
    <row r="12" ht="20.1" customHeight="1" spans="2:11">
      <c r="B12" s="22">
        <v>2</v>
      </c>
      <c r="C12" s="23"/>
      <c r="D12" s="26"/>
      <c r="E12" s="27" t="s">
        <v>79</v>
      </c>
      <c r="F12" s="27"/>
      <c r="G12" s="25">
        <v>0</v>
      </c>
      <c r="H12" s="25"/>
      <c r="I12" s="42"/>
      <c r="J12" s="43"/>
      <c r="K12" s="44" t="s">
        <v>80</v>
      </c>
    </row>
    <row r="13" ht="20.1" customHeight="1" spans="2:11">
      <c r="B13" s="22">
        <v>3</v>
      </c>
      <c r="C13" s="23"/>
      <c r="D13" s="26"/>
      <c r="E13" s="22" t="s">
        <v>81</v>
      </c>
      <c r="F13" s="23"/>
      <c r="G13" s="25">
        <v>0</v>
      </c>
      <c r="H13" s="25"/>
      <c r="I13" s="42"/>
      <c r="J13" s="43"/>
      <c r="K13" s="44" t="s">
        <v>78</v>
      </c>
    </row>
    <row r="14" ht="20.1" customHeight="1" spans="2:11">
      <c r="B14" s="22">
        <v>4</v>
      </c>
      <c r="C14" s="23"/>
      <c r="D14" s="26"/>
      <c r="E14" s="22" t="s">
        <v>82</v>
      </c>
      <c r="F14" s="23"/>
      <c r="G14" s="25">
        <v>0</v>
      </c>
      <c r="H14" s="25"/>
      <c r="I14" s="42"/>
      <c r="J14" s="43"/>
      <c r="K14" s="44" t="s">
        <v>83</v>
      </c>
    </row>
    <row r="15" ht="20.1" customHeight="1" spans="2:11">
      <c r="B15" s="22">
        <v>5</v>
      </c>
      <c r="C15" s="23"/>
      <c r="D15" s="24" t="s">
        <v>41</v>
      </c>
      <c r="E15" s="27" t="s">
        <v>84</v>
      </c>
      <c r="F15" s="27"/>
      <c r="G15" s="25">
        <v>33</v>
      </c>
      <c r="H15" s="25">
        <v>33</v>
      </c>
      <c r="I15" s="42"/>
      <c r="J15" s="43"/>
      <c r="K15" s="44" t="s">
        <v>85</v>
      </c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2"/>
      <c r="J16" s="43"/>
      <c r="K16" s="44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2"/>
      <c r="J17" s="43"/>
      <c r="K17" s="44"/>
    </row>
    <row r="18" ht="20.1" customHeight="1" spans="2:11">
      <c r="B18" s="19" t="s">
        <v>47</v>
      </c>
      <c r="C18" s="29"/>
      <c r="D18" s="29"/>
      <c r="E18" s="29"/>
      <c r="F18" s="20"/>
      <c r="G18" s="30">
        <f>SUM(G11:G17)</f>
        <v>33</v>
      </c>
      <c r="H18" s="30">
        <f>SUM(H11:H17)</f>
        <v>33</v>
      </c>
      <c r="I18" s="45">
        <f>SUM(I11:J17)</f>
        <v>0</v>
      </c>
      <c r="J18" s="46"/>
      <c r="K18" s="47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8"/>
      <c r="K19" s="16"/>
    </row>
    <row r="20" ht="20.1" customHeight="1" spans="2:11">
      <c r="B20" s="21" t="s">
        <v>73</v>
      </c>
      <c r="C20" s="21"/>
      <c r="D20" s="21"/>
      <c r="E20" s="21"/>
      <c r="F20" s="21"/>
      <c r="G20" s="21" t="s">
        <v>86</v>
      </c>
      <c r="H20" s="21"/>
      <c r="I20" s="21"/>
      <c r="J20" s="21"/>
      <c r="K20" s="21" t="s">
        <v>87</v>
      </c>
    </row>
    <row r="21" ht="20.1" customHeight="1" spans="2:11">
      <c r="B21" s="31">
        <f>H18</f>
        <v>33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9">
        <f>SUM(B21:J21)</f>
        <v>33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88</v>
      </c>
      <c r="C23" s="16"/>
      <c r="D23" s="16"/>
      <c r="E23" s="16"/>
      <c r="F23" s="16" t="s">
        <v>54</v>
      </c>
      <c r="G23" s="16" t="s">
        <v>89</v>
      </c>
      <c r="H23" s="16"/>
      <c r="I23" s="16"/>
      <c r="J23" s="16" t="s">
        <v>56</v>
      </c>
      <c r="K23" s="16"/>
    </row>
    <row r="26" ht="18.75" spans="1:11">
      <c r="A26" s="2" t="s">
        <v>90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58</v>
      </c>
      <c r="E28" s="6"/>
      <c r="F28" s="7" t="str">
        <f>F5</f>
        <v>宋净菲</v>
      </c>
      <c r="G28" s="7"/>
      <c r="H28" s="6" t="s">
        <v>60</v>
      </c>
      <c r="I28" s="5"/>
      <c r="J28" s="7" t="str">
        <f>J5</f>
        <v>业务助理</v>
      </c>
      <c r="K28" s="37"/>
    </row>
    <row r="29" ht="20.1" customHeight="1" spans="2:11">
      <c r="B29" s="8"/>
      <c r="C29" s="9"/>
      <c r="D29" s="10" t="s">
        <v>62</v>
      </c>
      <c r="E29" s="10"/>
      <c r="F29" s="11" t="str">
        <f>F6</f>
        <v>北京</v>
      </c>
      <c r="G29" s="11"/>
      <c r="H29" s="10" t="s">
        <v>64</v>
      </c>
      <c r="I29" s="9"/>
      <c r="J29" s="11" t="str">
        <f>J6</f>
        <v>会奖2部B组</v>
      </c>
      <c r="K29" s="38"/>
    </row>
    <row r="30" ht="20.1" customHeight="1" spans="2:11">
      <c r="B30" s="8"/>
      <c r="C30" s="9"/>
      <c r="D30" s="10" t="s">
        <v>66</v>
      </c>
      <c r="E30" s="10"/>
      <c r="F30" s="11" t="str">
        <f>F7</f>
        <v>11月4日-6日</v>
      </c>
      <c r="G30" s="11"/>
      <c r="H30" s="10" t="s">
        <v>68</v>
      </c>
      <c r="I30" s="39"/>
      <c r="J30" s="11">
        <f>J7</f>
        <v>0</v>
      </c>
      <c r="K30" s="38"/>
    </row>
    <row r="31" ht="20.1" customHeight="1" spans="2:11">
      <c r="B31" s="12"/>
      <c r="C31" s="13"/>
      <c r="D31" s="14"/>
      <c r="E31" s="14"/>
      <c r="F31" s="15"/>
      <c r="G31" s="15"/>
      <c r="H31" s="14" t="s">
        <v>69</v>
      </c>
      <c r="I31" s="40"/>
      <c r="J31" s="15">
        <f>J8</f>
        <v>0</v>
      </c>
      <c r="K31" s="41"/>
    </row>
    <row r="32" ht="20.1" customHeight="1"/>
    <row r="33" ht="20.1" customHeight="1" spans="2:11">
      <c r="B33" s="27"/>
      <c r="C33" s="27"/>
      <c r="D33" s="32" t="s">
        <v>91</v>
      </c>
      <c r="E33" s="27" t="s">
        <v>92</v>
      </c>
      <c r="F33" s="27"/>
      <c r="G33" s="25" t="s">
        <v>93</v>
      </c>
      <c r="H33" s="25" t="s">
        <v>94</v>
      </c>
      <c r="I33" s="25" t="s">
        <v>47</v>
      </c>
      <c r="J33" s="25"/>
      <c r="K33" s="50" t="s">
        <v>75</v>
      </c>
    </row>
    <row r="34" ht="20.1" customHeight="1" spans="2:11">
      <c r="B34" s="27">
        <v>1</v>
      </c>
      <c r="C34" s="27"/>
      <c r="D34" s="33"/>
      <c r="E34" s="34">
        <v>43043</v>
      </c>
      <c r="F34" s="27"/>
      <c r="G34" s="25">
        <v>200</v>
      </c>
      <c r="H34" s="25">
        <v>1</v>
      </c>
      <c r="I34" s="42">
        <f>G34*H34</f>
        <v>200</v>
      </c>
      <c r="J34" s="43"/>
      <c r="K34" s="51"/>
    </row>
    <row r="35" ht="20.1" customHeight="1" spans="2:11">
      <c r="B35" s="27">
        <v>2</v>
      </c>
      <c r="C35" s="27"/>
      <c r="D35" s="33"/>
      <c r="E35" s="34">
        <v>43044</v>
      </c>
      <c r="F35" s="27"/>
      <c r="G35" s="25">
        <v>200</v>
      </c>
      <c r="H35" s="25">
        <v>1</v>
      </c>
      <c r="I35" s="42">
        <f t="shared" ref="I35:I36" si="0">G35*H35</f>
        <v>200</v>
      </c>
      <c r="J35" s="43"/>
      <c r="K35" s="51"/>
    </row>
    <row r="36" ht="20.1" customHeight="1" spans="2:11">
      <c r="B36" s="27">
        <v>3</v>
      </c>
      <c r="C36" s="27"/>
      <c r="D36" s="33"/>
      <c r="E36" s="35">
        <v>43045</v>
      </c>
      <c r="F36" s="35"/>
      <c r="G36" s="25">
        <v>100</v>
      </c>
      <c r="H36" s="25">
        <v>1</v>
      </c>
      <c r="I36" s="42">
        <f t="shared" si="0"/>
        <v>100</v>
      </c>
      <c r="J36" s="43"/>
      <c r="K36" s="51"/>
    </row>
    <row r="37" ht="20.1" customHeight="1" spans="2:11">
      <c r="B37" s="19" t="s">
        <v>47</v>
      </c>
      <c r="C37" s="29"/>
      <c r="D37" s="29"/>
      <c r="E37" s="29"/>
      <c r="F37" s="20"/>
      <c r="G37" s="30"/>
      <c r="H37" s="30">
        <f>SUM(H19:H36)</f>
        <v>3</v>
      </c>
      <c r="I37" s="45">
        <f>SUM(I34:J36)</f>
        <v>500</v>
      </c>
      <c r="J37" s="46"/>
      <c r="K37" s="47"/>
    </row>
    <row r="38" ht="20.1" customHeight="1" spans="2:11">
      <c r="B38" s="16" t="s">
        <v>88</v>
      </c>
      <c r="C38" s="16"/>
      <c r="D38" s="16"/>
      <c r="E38" s="16"/>
      <c r="F38" s="16" t="s">
        <v>54</v>
      </c>
      <c r="G38" s="16" t="s">
        <v>89</v>
      </c>
      <c r="H38" s="16"/>
      <c r="I38" s="16"/>
      <c r="J38" s="16" t="s">
        <v>56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4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宋宋 blanche</cp:lastModifiedBy>
  <dcterms:created xsi:type="dcterms:W3CDTF">2014-04-15T08:52:00Z</dcterms:created>
  <cp:lastPrinted>2017-09-06T05:53:00Z</cp:lastPrinted>
  <dcterms:modified xsi:type="dcterms:W3CDTF">2018-02-22T05:43:32Z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