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上海GL6试驾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C27" i="3" l="1"/>
  <c r="E27" i="3"/>
  <c r="F27" i="3"/>
  <c r="E25" i="3"/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D24" i="3"/>
  <c r="C24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6" i="3"/>
  <c r="E17" i="3"/>
  <c r="E21" i="3" s="1"/>
  <c r="E24" i="3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<sst xmlns="http://schemas.openxmlformats.org/spreadsheetml/2006/main" count="121" uniqueCount="107">
  <si>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</si>
  <si>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</si>
  <si>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</si>
  <si>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</si>
  <si>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</si>
  <si>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</si>
  <si>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</si>
  <si>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</si>
  <si>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</si>
  <si>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</si>
  <si>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</si>
  <si>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</si>
  <si>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</si>
  <si>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</si>
  <si>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</si>
  <si>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</si>
  <si>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</si>
  <si>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</si>
  <si>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</si>
  <si>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</si>
  <si>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</si>
  <si>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</si>
  <si>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</si>
  <si>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</si>
  <si>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</si>
  <si>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</si>
  <si>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</si>
  <si>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</si>
  <si>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</si>
  <si>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</si>
  <si>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</si>
  <si>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</si>
  <si>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</si>
  <si>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</si>
  <si>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</si>
  <si>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</si>
  <si>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</si>
  <si>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</si>
  <si>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</si>
  <si>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</si>
  <si>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</si>
  <si>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</si>
  <si>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</si>
  <si>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</si>
  <si>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</si>
  <si>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</si>
  <si>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</si>
  <si>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</si>
  <si>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</si>
  <si>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</si>
  <si>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</si>
  <si>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</si>
  <si>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</si>
  <si>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</si>
  <si>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</si>
  <si>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</si>
  <si>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</si>
  <si>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</si>
  <si>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</si>
  <si>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</si>
  <si>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</si>
  <si>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</si>
  <si>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</si>
  <si>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</si>
  <si>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</si>
  <si>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</si>
  <si>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</si>
  <si>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</si>
  <si>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</si>
  <si>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</si>
  <si>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</si>
  <si>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</si>
  <si>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</si>
  <si>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</si>
  <si>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</si>
  <si>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</si>
  <si>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</si>
  <si>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</si>
  <si>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</si>
  <si>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</si>
  <si>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</si>
  <si>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</si>
  <si>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</si>
  <si>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</si>
  <si>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</si>
  <si>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</si>
  <si>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</si>
  <si>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</si>
  <si>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</si>
  <si>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</si>
  <si>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</si>
  <si>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</si>
  <si>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</si>
  <si>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</si>
  <si>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</si>
  <si>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</si>
  <si>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</si>
  <si>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</si>
  <si>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</si>
  <si>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团号：HMOA-171126-STY612</t>
  </si>
  <si>
    <t>会议日期：11月26-29日</t>
  </si>
  <si>
    <t>去崇明过桥费</t>
  </si>
  <si>
    <t>试驾车车美费</t>
  </si>
  <si>
    <t>虹桥T2苏浙汇餐厅午餐</t>
  </si>
  <si>
    <t>媒体交通费报销</t>
  </si>
  <si>
    <t>试驾车油费</t>
  </si>
  <si>
    <t>试驾车小食水等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</si>
</sst>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G11" sqref="G11"/>
    </sheetView>
  </sheetViews>
  <sheetFormatPr defaultRowHeight="21" customHeight="1"/>
  <cols>
    <col min="1" max="1" width="9" style="1"/>
    <col min="2" max="2" width="16.7109375" bestFit="1" customWidth="1"/>
    <col min="3" max="3" width="9.85546875" style="29" bestFit="1" customWidth="1"/>
    <col min="5" max="5" width="9.85546875" bestFit="1" customWidth="1"/>
    <col min="9" max="9" width="24.85546875" customWidth="1"/>
    <col min="10" max="10" width="39.4257812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99</v>
      </c>
      <c r="I4" s="78"/>
      <c r="J4" s="78" t="s">
        <v>100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6000</v>
      </c>
      <c r="D8" s="59"/>
      <c r="E8" s="58">
        <v>6000</v>
      </c>
      <c r="F8" s="36">
        <v>0</v>
      </c>
      <c r="G8" s="36">
        <v>0</v>
      </c>
      <c r="H8" s="36">
        <f t="shared" ref="H8:H45" si="0">F8+G8</f>
        <v>0</v>
      </c>
      <c r="I8" s="2" t="s">
        <v>105</v>
      </c>
      <c r="J8" s="83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 t="s">
        <v>101</v>
      </c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 t="s">
        <v>102</v>
      </c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6000</v>
      </c>
      <c r="D13" s="37">
        <f>SUM(D8)</f>
        <v>0</v>
      </c>
      <c r="E13" s="37">
        <f>SUM(E8)</f>
        <v>6000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18000</v>
      </c>
      <c r="D14" s="62"/>
      <c r="E14" s="70">
        <v>18000</v>
      </c>
      <c r="F14" s="36">
        <v>0</v>
      </c>
      <c r="G14" s="36">
        <v>0</v>
      </c>
      <c r="H14" s="36">
        <f t="shared" si="0"/>
        <v>0</v>
      </c>
      <c r="I14" s="2" t="s">
        <v>104</v>
      </c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2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18000</v>
      </c>
      <c r="D16" s="37">
        <f>SUM(D14)</f>
        <v>0</v>
      </c>
      <c r="E16" s="37">
        <f>SUM(E14)</f>
        <v>18000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0</v>
      </c>
      <c r="D17" s="59"/>
      <c r="E17" s="58">
        <f t="shared" ref="E14:E45" si="3">C17*D17</f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9000</v>
      </c>
      <c r="D22" s="59"/>
      <c r="E22" s="58">
        <v>9000</v>
      </c>
      <c r="F22" s="36">
        <v>0</v>
      </c>
      <c r="G22" s="36">
        <v>0</v>
      </c>
      <c r="H22" s="36">
        <f t="shared" si="0"/>
        <v>0</v>
      </c>
      <c r="I22" s="2" t="s">
        <v>103</v>
      </c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 t="s">
        <v>106</v>
      </c>
      <c r="J23" s="76"/>
    </row>
    <row r="24" spans="1:10" s="31" customFormat="1" ht="21" customHeight="1">
      <c r="A24" s="34"/>
      <c r="B24" s="30" t="s">
        <v>53</v>
      </c>
      <c r="C24" s="37">
        <f>SUM(C22)</f>
        <v>9000</v>
      </c>
      <c r="D24" s="37">
        <f t="shared" ref="D24:E24" si="6">SUM(D22)</f>
        <v>0</v>
      </c>
      <c r="E24" s="37">
        <f t="shared" si="6"/>
        <v>9000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0</v>
      </c>
      <c r="D25" s="62"/>
      <c r="E25" s="70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0</v>
      </c>
      <c r="D28" s="59"/>
      <c r="E28" s="58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3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64</v>
      </c>
      <c r="C53" s="37">
        <f>SUM(C52,C44,C40,C37,C32,C27,C24,C21,C16,C13)</f>
        <v>33000</v>
      </c>
      <c r="D53" s="37">
        <f t="shared" ref="D53:H53" si="22">SUM(D52,D44,D40,D37,D32,D27,D24,D21,D16,D13)</f>
        <v>0</v>
      </c>
      <c r="E53" s="37">
        <f t="shared" si="22"/>
        <v>33000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33000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33000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zoomScaleNormal="100" workbookViewId="0">
      <selection activeCell="H13" sqref="H13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87</v>
      </c>
      <c r="G5" s="100"/>
      <c r="H5" s="46" t="s">
        <v>20</v>
      </c>
      <c r="I5" s="8"/>
      <c r="J5" s="100" t="s">
        <v>88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90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91</v>
      </c>
      <c r="G7" s="102"/>
      <c r="H7" s="11" t="s">
        <v>24</v>
      </c>
      <c r="I7" s="12"/>
      <c r="J7" s="102" t="s">
        <v>92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4" t="s">
        <v>93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50">
        <v>0</v>
      </c>
      <c r="I11" s="87"/>
      <c r="J11" s="88"/>
      <c r="K11" s="20" t="s">
        <v>34</v>
      </c>
    </row>
    <row r="12" spans="2:11" ht="96.75" customHeight="1">
      <c r="B12" s="89">
        <v>2</v>
      </c>
      <c r="C12" s="90"/>
      <c r="D12" s="96"/>
      <c r="E12" s="86" t="s">
        <v>35</v>
      </c>
      <c r="F12" s="86"/>
      <c r="G12" s="19">
        <v>295</v>
      </c>
      <c r="H12" s="50">
        <v>295</v>
      </c>
      <c r="I12" s="87"/>
      <c r="J12" s="88"/>
      <c r="K12" s="25" t="s">
        <v>94</v>
      </c>
    </row>
    <row r="13" spans="2:11" ht="20.100000000000001" customHeight="1">
      <c r="B13" s="89">
        <v>3</v>
      </c>
      <c r="C13" s="90"/>
      <c r="D13" s="96"/>
      <c r="E13" s="89" t="s">
        <v>36</v>
      </c>
      <c r="F13" s="90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89">
        <v>4</v>
      </c>
      <c r="C14" s="90"/>
      <c r="D14" s="96"/>
      <c r="E14" s="89" t="s">
        <v>37</v>
      </c>
      <c r="F14" s="90"/>
      <c r="G14" s="19">
        <v>112</v>
      </c>
      <c r="H14" s="50">
        <v>112</v>
      </c>
      <c r="I14" s="87"/>
      <c r="J14" s="88"/>
      <c r="K14" s="25" t="s">
        <v>95</v>
      </c>
    </row>
    <row r="15" spans="2:11" ht="20.100000000000001" customHeight="1">
      <c r="B15" s="89">
        <v>5</v>
      </c>
      <c r="C15" s="90"/>
      <c r="D15" s="95" t="s">
        <v>38</v>
      </c>
      <c r="E15" s="86"/>
      <c r="F15" s="86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1" t="s">
        <v>39</v>
      </c>
      <c r="C18" s="97"/>
      <c r="D18" s="97"/>
      <c r="E18" s="97"/>
      <c r="F18" s="92"/>
      <c r="G18" s="21">
        <f>SUM(G11:G17)</f>
        <v>407</v>
      </c>
      <c r="H18" s="21">
        <f>SUM(H11:H17)</f>
        <v>407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00000000000001" customHeight="1">
      <c r="B21" s="106">
        <f>H18</f>
        <v>407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丁凯旋</v>
      </c>
      <c r="G28" s="100"/>
      <c r="H28" s="46" t="s">
        <v>20</v>
      </c>
      <c r="I28" s="8"/>
      <c r="J28" s="100" t="str">
        <f>J5</f>
        <v>业务助理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上海事业部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9月26日-27日</v>
      </c>
      <c r="G30" s="102"/>
      <c r="H30" s="11" t="s">
        <v>24</v>
      </c>
      <c r="I30" s="12"/>
      <c r="J30" s="102" t="str">
        <f>J7</f>
        <v>10月12日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4" t="str">
        <f>J8</f>
        <v>HMO-1709-A26STY602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85</v>
      </c>
      <c r="E33" s="86" t="s">
        <v>86</v>
      </c>
      <c r="F33" s="86"/>
      <c r="G33" s="19" t="s">
        <v>84</v>
      </c>
      <c r="H33" s="19" t="s">
        <v>82</v>
      </c>
      <c r="I33" s="104" t="s">
        <v>83</v>
      </c>
      <c r="J33" s="104"/>
      <c r="K33" s="45" t="s">
        <v>81</v>
      </c>
    </row>
    <row r="34" spans="2:11" ht="20.100000000000001" customHeight="1">
      <c r="B34" s="86">
        <v>1</v>
      </c>
      <c r="C34" s="86"/>
      <c r="D34" s="43" t="s">
        <v>96</v>
      </c>
      <c r="E34" s="86" t="s">
        <v>97</v>
      </c>
      <c r="F34" s="86"/>
      <c r="G34" s="19">
        <v>100</v>
      </c>
      <c r="H34" s="19">
        <v>2</v>
      </c>
      <c r="I34" s="87">
        <f>G34*H34</f>
        <v>200</v>
      </c>
      <c r="J34" s="88"/>
      <c r="K34" s="25" t="s">
        <v>98</v>
      </c>
    </row>
    <row r="35" spans="2:11" ht="20.100000000000001" customHeight="1">
      <c r="B35" s="91" t="s">
        <v>39</v>
      </c>
      <c r="C35" s="97"/>
      <c r="D35" s="97"/>
      <c r="E35" s="97"/>
      <c r="F35" s="92"/>
      <c r="G35" s="21"/>
      <c r="H35" s="21">
        <f>SUM(H19:H34)</f>
        <v>2</v>
      </c>
      <c r="I35" s="98">
        <f>SUM(I34:J34)</f>
        <v>200</v>
      </c>
      <c r="J35" s="99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2017-11-24T02:44:52Z</cp:lastPrinted>
  <dcterms:created xsi:type="dcterms:W3CDTF">2014-04-15T08:52:03Z</dcterms:created>
  <dcterms:modified xsi:type="dcterms:W3CDTF">2017-11-24T04:56:50Z</dcterms:modified>
</cp:coreProperties>
</file>