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<sst xmlns="http://schemas.openxmlformats.org/spreadsheetml/2006/main" count="232" uniqueCount="153">
  <si>
    <t>【借款报销单】</t>
  </si>
  <si>
    <t>团号：HMJB-240103-XSY482</t>
  </si>
  <si>
    <t>会议日期：11月30日-12月3日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</si>
  <si>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</si>
  <si>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</si>
  <si>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</si>
  <si>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</si>
  <si>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</si>
  <si>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</si>
  <si>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</si>
  <si>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</si>
  <si>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</si>
  <si>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</si>
  <si>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</si>
  <si>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</si>
  <si>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</si>
  <si>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</si>
  <si>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</si>
  <si>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</si>
  <si>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</si>
  <si>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</si>
  <si>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</si>
  <si>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</si>
  <si>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</si>
  <si>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</si>
  <si>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</si>
  <si>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</si>
  <si>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</si>
  <si>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</si>
  <si>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</si>
  <si>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</si>
  <si>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</si>
  <si>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</si>
  <si>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</si>
  <si>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</si>
  <si>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</si>
  <si>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</si>
  <si>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</si>
  <si>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</si>
  <si>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</si>
  <si>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</si>
  <si>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</si>
  <si>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机票火车票报销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</si>
  <si>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</si>
  <si>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</si>
  <si>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</si>
  <si>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</si>
  <si>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</si>
  <si>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</si>
  <si>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</si>
  <si>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</si>
  <si>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</si>
  <si>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</si>
  <si>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</si>
  <si>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专家航班信息汇总表</t>
  </si>
  <si>
    <t>姓名</t>
  </si>
  <si>
    <t>抵达行程信息</t>
  </si>
  <si>
    <t>返程行程信息</t>
  </si>
  <si>
    <t>备注</t>
  </si>
  <si>
    <t>抵达日期</t>
  </si>
  <si>
    <t>航段</t>
  </si>
  <si>
    <t>航班号</t>
  </si>
  <si>
    <t>落地时间</t>
  </si>
  <si>
    <t>保险费用</t>
  </si>
  <si>
    <t>退改签费用</t>
  </si>
  <si>
    <t>机票费用合计</t>
  </si>
  <si>
    <t>舱位等级</t>
  </si>
  <si>
    <t>出票情况</t>
  </si>
  <si>
    <t>返程日期</t>
  </si>
  <si>
    <t>起飞时间</t>
  </si>
  <si>
    <t>1</t>
  </si>
  <si>
    <t>邱学文</t>
  </si>
  <si>
    <t>23-12-01</t>
  </si>
  <si>
    <t>南京-重庆</t>
  </si>
  <si>
    <t>MU2865</t>
  </si>
  <si>
    <t>16:35</t>
  </si>
  <si>
    <t>折扣经济舱</t>
  </si>
  <si>
    <t>已出票</t>
  </si>
  <si>
    <t>23-12-03</t>
  </si>
  <si>
    <t>重庆-南京</t>
  </si>
  <si>
    <t>ZH9463</t>
  </si>
  <si>
    <t>19:35</t>
  </si>
  <si>
    <t>2</t>
  </si>
  <si>
    <t>李冬艳</t>
  </si>
  <si>
    <t>武汉-重庆</t>
  </si>
  <si>
    <t>MF8030</t>
  </si>
  <si>
    <t>20:20</t>
  </si>
  <si>
    <t>重庆-武汉</t>
  </si>
  <si>
    <t>CZ6176</t>
  </si>
  <si>
    <t>10:40</t>
  </si>
  <si>
    <t>3</t>
  </si>
  <si>
    <t>李国辉</t>
  </si>
  <si>
    <t>北京-重庆</t>
  </si>
  <si>
    <t>CA1409</t>
  </si>
  <si>
    <t>18:40</t>
  </si>
  <si>
    <t>23-12-02</t>
  </si>
  <si>
    <t>重庆-北京</t>
  </si>
  <si>
    <t>CA1440</t>
  </si>
  <si>
    <t>18:00</t>
  </si>
  <si>
    <t>4</t>
  </si>
  <si>
    <t>陈杰</t>
  </si>
  <si>
    <t>广州-重庆</t>
  </si>
  <si>
    <t>CZ2824</t>
  </si>
  <si>
    <t>18:45</t>
  </si>
  <si>
    <t>重庆-广州</t>
  </si>
  <si>
    <t>CZ2839</t>
  </si>
  <si>
    <t>14:55</t>
  </si>
  <si>
    <t>5</t>
  </si>
  <si>
    <t>边原</t>
  </si>
  <si>
    <t>重庆-天津</t>
  </si>
  <si>
    <t>3U3356</t>
  </si>
  <si>
    <t>18:35</t>
  </si>
  <si>
    <t>6</t>
  </si>
  <si>
    <t>张健</t>
  </si>
  <si>
    <t xml:space="preserve">23-12-01 </t>
  </si>
  <si>
    <t>合肥-重庆</t>
  </si>
  <si>
    <t>MU5366</t>
  </si>
  <si>
    <t>20:05</t>
  </si>
  <si>
    <t>重庆-上海</t>
  </si>
  <si>
    <t>MU5428</t>
  </si>
  <si>
    <t>12:10</t>
  </si>
  <si>
    <t>7</t>
  </si>
  <si>
    <t>周颖</t>
  </si>
  <si>
    <t>CA4136</t>
  </si>
  <si>
    <t>22:45</t>
  </si>
  <si>
    <t>CA4143</t>
  </si>
  <si>
    <t>15:00</t>
  </si>
  <si>
    <t>专家高铁信息汇总表</t>
  </si>
  <si>
    <t>车次</t>
  </si>
  <si>
    <t>时间</t>
  </si>
  <si>
    <t>高铁费用合计</t>
  </si>
  <si>
    <t>张昌吉</t>
  </si>
  <si>
    <t>12-1</t>
  </si>
  <si>
    <t>成都东-重庆西</t>
  </si>
  <si>
    <t>G1831</t>
  </si>
  <si>
    <t>17:39-19:15</t>
  </si>
  <si>
    <t>二等座</t>
  </si>
  <si>
    <t>12-3</t>
  </si>
  <si>
    <t>重庆西-成都东</t>
  </si>
  <si>
    <t>G3584</t>
  </si>
  <si>
    <t>16:04-17:21</t>
  </si>
  <si>
    <t>成都东-沙坪坝</t>
  </si>
  <si>
    <t>G8623</t>
  </si>
  <si>
    <t>14:39-15:41</t>
  </si>
  <si>
    <t>吴逢波</t>
  </si>
  <si>
    <t>12-2</t>
  </si>
  <si>
    <t>G3583</t>
  </si>
  <si>
    <t>13:56-15:13</t>
  </si>
  <si>
    <t>重庆西</t>
  </si>
  <si>
    <t>G8608</t>
  </si>
  <si>
    <t>9:13-10:19</t>
  </si>
  <si>
    <t>企业自行购买一等座，实际按二等座报销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</si>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</sst>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"/>
    <numFmt numFmtId="177" formatCode="\¥#,##0.00;\¥\-#,##0.00"/>
    <numFmt numFmtId="178" formatCode="#,##0.00_);[Red]\(#,##0.00\)"/>
    <numFmt numFmtId="179" formatCode="0.00_ "/>
    <numFmt numFmtId="180" formatCode="#,##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2"/>
      <name val="等线"/>
      <charset val="134"/>
    </font>
    <font>
      <b/>
      <sz val="9"/>
      <color theme="1"/>
      <name val="微软雅黑"/>
      <charset val="134"/>
    </font>
    <font>
      <sz val="14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3999145481734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11" fillId="0" borderId="0" xfId="49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79" fontId="12" fillId="7" borderId="1" xfId="0" applyNumberFormat="1" applyFont="1" applyFill="1" applyBorder="1" applyAlignment="1">
      <alignment horizontal="center" vertical="center"/>
    </xf>
    <xf numFmtId="179" fontId="12" fillId="8" borderId="1" xfId="0" applyNumberFormat="1" applyFont="1" applyFill="1" applyBorder="1" applyAlignment="1">
      <alignment horizontal="center" vertical="center"/>
    </xf>
    <xf numFmtId="178" fontId="12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0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178" fontId="10" fillId="10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180" fontId="9" fillId="9" borderId="6" xfId="0" applyNumberFormat="1" applyFont="1" applyFill="1" applyBorder="1" applyAlignment="1">
      <alignment horizontal="center" vertical="center"/>
    </xf>
    <xf numFmtId="180" fontId="9" fillId="9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8" fontId="10" fillId="0" borderId="0" xfId="0" applyNumberFormat="1" applyFont="1" applyAlignment="1">
      <alignment horizontal="center" vertical="center"/>
    </xf>
    <xf numFmtId="0" fontId="11" fillId="0" borderId="0" xfId="49" applyFont="1" applyAlignment="1">
      <alignment vertical="center"/>
    </xf>
    <xf numFmtId="0" fontId="0" fillId="0" borderId="1" xfId="0" applyBorder="1">
      <alignment vertical="center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10" borderId="1" xfId="0" applyFont="1" applyFill="1" applyBorder="1">
      <alignment vertical="center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2" fillId="11" borderId="1" xfId="0" applyFont="1" applyFill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tabSelected="1" view="pageBreakPreview" zoomScale="70" zoomScaleNormal="70" topLeftCell="A40" workbookViewId="0">
      <selection activeCell="I46" sqref="I46"/>
    </sheetView>
  </sheetViews>
  <sheetFormatPr defaultColWidth="9" defaultRowHeight="21" customHeight="1"/>
  <cols>
    <col min="1" max="1" width="9" style="23"/>
    <col min="2" max="2" width="16.7522123893805" customWidth="1"/>
    <col min="3" max="3" width="9" style="24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5" t="s">
        <v>0</v>
      </c>
      <c r="D2" s="25"/>
      <c r="E2" s="25"/>
      <c r="F2" s="25"/>
      <c r="G2" s="25"/>
      <c r="H2" s="25"/>
      <c r="I2" s="56"/>
      <c r="J2" s="56"/>
      <c r="K2" s="56"/>
      <c r="L2" s="56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28" t="s">
        <v>3</v>
      </c>
      <c r="B6" s="29" t="s">
        <v>4</v>
      </c>
      <c r="C6" s="30" t="s">
        <v>5</v>
      </c>
      <c r="D6" s="30"/>
      <c r="E6" s="30"/>
      <c r="F6" s="31" t="s">
        <v>6</v>
      </c>
      <c r="G6" s="31"/>
      <c r="H6" s="31"/>
      <c r="I6" s="31"/>
      <c r="J6" s="29" t="s">
        <v>7</v>
      </c>
    </row>
    <row r="7" customHeight="1" spans="1:10">
      <c r="A7" s="28"/>
      <c r="B7" s="29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29"/>
    </row>
    <row r="8" customHeight="1" spans="1:10">
      <c r="A8" s="34">
        <v>1</v>
      </c>
      <c r="B8" s="35" t="s">
        <v>15</v>
      </c>
      <c r="C8" s="36">
        <v>0</v>
      </c>
      <c r="D8" s="37"/>
      <c r="E8" s="36">
        <f>C8*D8</f>
        <v>0</v>
      </c>
      <c r="F8" s="36">
        <v>0</v>
      </c>
      <c r="G8" s="36">
        <v>0</v>
      </c>
      <c r="H8" s="36">
        <f t="shared" ref="H8:H12" si="0">F8+G8</f>
        <v>0</v>
      </c>
      <c r="I8" s="57"/>
      <c r="J8" s="58" t="s">
        <v>16</v>
      </c>
    </row>
    <row r="9" customHeight="1" spans="1:10">
      <c r="A9" s="34"/>
      <c r="B9" s="35"/>
      <c r="C9" s="36"/>
      <c r="D9" s="37"/>
      <c r="E9" s="36"/>
      <c r="F9" s="36">
        <v>0</v>
      </c>
      <c r="G9" s="36">
        <v>0</v>
      </c>
      <c r="H9" s="36">
        <f t="shared" si="0"/>
        <v>0</v>
      </c>
      <c r="I9" s="57"/>
      <c r="J9" s="59"/>
    </row>
    <row r="10" customHeight="1" spans="1:10">
      <c r="A10" s="34"/>
      <c r="B10" s="35"/>
      <c r="C10" s="36"/>
      <c r="D10" s="37"/>
      <c r="E10" s="36"/>
      <c r="F10" s="36">
        <v>0</v>
      </c>
      <c r="G10" s="36">
        <v>0</v>
      </c>
      <c r="H10" s="36">
        <f t="shared" si="0"/>
        <v>0</v>
      </c>
      <c r="I10" s="57"/>
      <c r="J10" s="59"/>
    </row>
    <row r="11" customHeight="1" spans="1:10">
      <c r="A11" s="34"/>
      <c r="B11" s="35"/>
      <c r="C11" s="36"/>
      <c r="D11" s="37"/>
      <c r="E11" s="36"/>
      <c r="F11" s="36">
        <v>0</v>
      </c>
      <c r="G11" s="36">
        <v>0</v>
      </c>
      <c r="H11" s="36">
        <f t="shared" si="0"/>
        <v>0</v>
      </c>
      <c r="I11" s="57"/>
      <c r="J11" s="59"/>
    </row>
    <row r="12" customHeight="1" spans="1:10">
      <c r="A12" s="34"/>
      <c r="B12" s="35"/>
      <c r="C12" s="36"/>
      <c r="D12" s="37"/>
      <c r="E12" s="36"/>
      <c r="F12" s="36">
        <v>0</v>
      </c>
      <c r="G12" s="36">
        <v>0</v>
      </c>
      <c r="H12" s="36">
        <f t="shared" si="0"/>
        <v>0</v>
      </c>
      <c r="I12" s="57"/>
      <c r="J12" s="59"/>
    </row>
    <row r="13" s="22" customFormat="1" customHeight="1" spans="1:10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 t="shared" ref="F13:H13" si="1">SUM(F8:F12)</f>
        <v>0</v>
      </c>
      <c r="G13" s="40">
        <f t="shared" si="1"/>
        <v>0</v>
      </c>
      <c r="H13" s="40">
        <f t="shared" si="1"/>
        <v>0</v>
      </c>
      <c r="I13" s="60"/>
      <c r="J13" s="61"/>
    </row>
    <row r="14" customHeight="1" spans="1:10">
      <c r="A14" s="41">
        <v>2</v>
      </c>
      <c r="B14" s="42" t="s">
        <v>18</v>
      </c>
      <c r="C14" s="43">
        <v>0</v>
      </c>
      <c r="D14" s="41"/>
      <c r="E14" s="43">
        <f>C14*D14</f>
        <v>0</v>
      </c>
      <c r="F14" s="36">
        <v>0</v>
      </c>
      <c r="G14" s="36">
        <v>0</v>
      </c>
      <c r="H14" s="36">
        <f t="shared" ref="H14:H20" si="2">F14+G14</f>
        <v>0</v>
      </c>
      <c r="I14" s="57"/>
      <c r="J14" s="58" t="s">
        <v>19</v>
      </c>
    </row>
    <row r="15" customHeight="1" spans="1:10">
      <c r="A15" s="44"/>
      <c r="B15" s="45"/>
      <c r="C15" s="46"/>
      <c r="D15" s="44"/>
      <c r="E15" s="46"/>
      <c r="F15" s="36">
        <v>0</v>
      </c>
      <c r="G15" s="36">
        <v>0</v>
      </c>
      <c r="H15" s="36">
        <f t="shared" si="2"/>
        <v>0</v>
      </c>
      <c r="I15" s="57"/>
      <c r="J15" s="59"/>
    </row>
    <row r="16" s="22" customFormat="1" customHeight="1" spans="1:10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 t="shared" ref="F16:H16" si="3">SUM(F14:F15)</f>
        <v>0</v>
      </c>
      <c r="G16" s="40">
        <f t="shared" si="3"/>
        <v>0</v>
      </c>
      <c r="H16" s="40">
        <f t="shared" si="3"/>
        <v>0</v>
      </c>
      <c r="I16" s="60"/>
      <c r="J16" s="61"/>
    </row>
    <row r="17" customHeight="1" spans="1:10">
      <c r="A17" s="34">
        <v>3</v>
      </c>
      <c r="B17" s="35" t="s">
        <v>21</v>
      </c>
      <c r="C17" s="36">
        <v>0</v>
      </c>
      <c r="D17" s="37"/>
      <c r="E17" s="36">
        <f>C17*D17</f>
        <v>0</v>
      </c>
      <c r="F17" s="36">
        <v>0</v>
      </c>
      <c r="G17" s="36">
        <v>0</v>
      </c>
      <c r="H17" s="36">
        <f t="shared" si="2"/>
        <v>0</v>
      </c>
      <c r="I17" s="57"/>
      <c r="J17" s="62" t="s">
        <v>22</v>
      </c>
    </row>
    <row r="18" customHeight="1" spans="1:10">
      <c r="A18" s="34"/>
      <c r="B18" s="35"/>
      <c r="C18" s="36"/>
      <c r="D18" s="37"/>
      <c r="E18" s="36"/>
      <c r="F18" s="36">
        <v>0</v>
      </c>
      <c r="G18" s="36">
        <v>0</v>
      </c>
      <c r="H18" s="36">
        <f t="shared" si="2"/>
        <v>0</v>
      </c>
      <c r="I18" s="57"/>
      <c r="J18" s="63"/>
    </row>
    <row r="19" customHeight="1" spans="1:10">
      <c r="A19" s="34"/>
      <c r="B19" s="35"/>
      <c r="C19" s="36"/>
      <c r="D19" s="37"/>
      <c r="E19" s="36"/>
      <c r="F19" s="36">
        <v>0</v>
      </c>
      <c r="G19" s="36">
        <v>0</v>
      </c>
      <c r="H19" s="36">
        <f t="shared" si="2"/>
        <v>0</v>
      </c>
      <c r="I19" s="57"/>
      <c r="J19" s="63"/>
    </row>
    <row r="20" customHeight="1" spans="1:10">
      <c r="A20" s="34"/>
      <c r="B20" s="35"/>
      <c r="C20" s="36"/>
      <c r="D20" s="37"/>
      <c r="E20" s="36"/>
      <c r="F20" s="36">
        <v>0</v>
      </c>
      <c r="G20" s="36">
        <v>0</v>
      </c>
      <c r="H20" s="36">
        <f t="shared" si="2"/>
        <v>0</v>
      </c>
      <c r="I20" s="57"/>
      <c r="J20" s="63"/>
    </row>
    <row r="21" s="22" customFormat="1" customHeight="1" spans="1:10">
      <c r="A21" s="38"/>
      <c r="B21" s="39" t="s">
        <v>23</v>
      </c>
      <c r="C21" s="40">
        <f>SUM(C17)</f>
        <v>0</v>
      </c>
      <c r="D21" s="40">
        <f>SUM(D17)</f>
        <v>0</v>
      </c>
      <c r="E21" s="40">
        <f>SUM(E17)</f>
        <v>0</v>
      </c>
      <c r="F21" s="40">
        <f t="shared" ref="F21:H21" si="4">SUM(F17:F20)</f>
        <v>0</v>
      </c>
      <c r="G21" s="40">
        <f t="shared" si="4"/>
        <v>0</v>
      </c>
      <c r="H21" s="40">
        <f t="shared" si="4"/>
        <v>0</v>
      </c>
      <c r="I21" s="60"/>
      <c r="J21" s="64"/>
    </row>
    <row r="22" customHeight="1" spans="1:10">
      <c r="A22" s="34">
        <v>4</v>
      </c>
      <c r="B22" s="35" t="s">
        <v>24</v>
      </c>
      <c r="C22" s="36">
        <v>0</v>
      </c>
      <c r="D22" s="37"/>
      <c r="E22" s="36">
        <f>C22*D22</f>
        <v>0</v>
      </c>
      <c r="F22" s="36">
        <v>0</v>
      </c>
      <c r="G22" s="36">
        <v>0</v>
      </c>
      <c r="H22" s="36">
        <f t="shared" ref="H22:H24" si="5">F22+G22</f>
        <v>0</v>
      </c>
      <c r="I22" s="57"/>
      <c r="J22" s="62" t="s">
        <v>25</v>
      </c>
    </row>
    <row r="23" customHeight="1" spans="1:10">
      <c r="A23" s="34"/>
      <c r="B23" s="35"/>
      <c r="C23" s="36"/>
      <c r="D23" s="37"/>
      <c r="E23" s="36"/>
      <c r="F23" s="36">
        <v>0</v>
      </c>
      <c r="G23" s="36">
        <v>0</v>
      </c>
      <c r="H23" s="36">
        <f t="shared" si="5"/>
        <v>0</v>
      </c>
      <c r="I23" s="57"/>
      <c r="J23" s="63"/>
    </row>
    <row r="24" customHeight="1" spans="1:10">
      <c r="A24" s="34"/>
      <c r="B24" s="35"/>
      <c r="C24" s="36"/>
      <c r="D24" s="37"/>
      <c r="E24" s="36"/>
      <c r="F24" s="36">
        <v>0</v>
      </c>
      <c r="G24" s="36">
        <v>0</v>
      </c>
      <c r="H24" s="36">
        <f t="shared" si="5"/>
        <v>0</v>
      </c>
      <c r="I24" s="57"/>
      <c r="J24" s="63"/>
    </row>
    <row r="25" s="22" customFormat="1" customHeight="1" spans="1:10">
      <c r="A25" s="38"/>
      <c r="B25" s="39" t="s">
        <v>26</v>
      </c>
      <c r="C25" s="40">
        <f>SUM(C22)</f>
        <v>0</v>
      </c>
      <c r="D25" s="40">
        <f>SUM(D22)</f>
        <v>0</v>
      </c>
      <c r="E25" s="40">
        <f>SUM(E22)</f>
        <v>0</v>
      </c>
      <c r="F25" s="40">
        <f t="shared" ref="F25:H25" si="6">SUM(F22:F24)</f>
        <v>0</v>
      </c>
      <c r="G25" s="40">
        <f t="shared" si="6"/>
        <v>0</v>
      </c>
      <c r="H25" s="40">
        <f t="shared" si="6"/>
        <v>0</v>
      </c>
      <c r="I25" s="60"/>
      <c r="J25" s="64"/>
    </row>
    <row r="26" customHeight="1" spans="1:10">
      <c r="A26" s="41">
        <v>5</v>
      </c>
      <c r="B26" s="42" t="s">
        <v>27</v>
      </c>
      <c r="C26" s="43">
        <v>0</v>
      </c>
      <c r="D26" s="41"/>
      <c r="E26" s="43">
        <f>C26*D26</f>
        <v>0</v>
      </c>
      <c r="F26" s="36">
        <v>0</v>
      </c>
      <c r="G26" s="36">
        <v>0</v>
      </c>
      <c r="H26" s="36">
        <f t="shared" ref="H26:H32" si="7">F26+G26</f>
        <v>0</v>
      </c>
      <c r="I26" s="57"/>
      <c r="J26" s="58" t="s">
        <v>28</v>
      </c>
    </row>
    <row r="27" customHeight="1" spans="1:10">
      <c r="A27" s="44"/>
      <c r="B27" s="45"/>
      <c r="C27" s="46"/>
      <c r="D27" s="44"/>
      <c r="E27" s="46"/>
      <c r="F27" s="36">
        <v>0</v>
      </c>
      <c r="G27" s="36">
        <v>0</v>
      </c>
      <c r="H27" s="36">
        <f t="shared" si="7"/>
        <v>0</v>
      </c>
      <c r="I27" s="57"/>
      <c r="J27" s="59"/>
    </row>
    <row r="28" s="22" customFormat="1" customHeight="1" spans="1:10">
      <c r="A28" s="38"/>
      <c r="B28" s="39" t="s">
        <v>29</v>
      </c>
      <c r="C28" s="40">
        <f>SUM(C26)</f>
        <v>0</v>
      </c>
      <c r="D28" s="40">
        <f>SUM(D26)</f>
        <v>0</v>
      </c>
      <c r="E28" s="40">
        <f>SUM(E26)</f>
        <v>0</v>
      </c>
      <c r="F28" s="40">
        <f t="shared" ref="F28:H28" si="8">SUM(F26:F27)</f>
        <v>0</v>
      </c>
      <c r="G28" s="40">
        <f t="shared" si="8"/>
        <v>0</v>
      </c>
      <c r="H28" s="40">
        <f t="shared" si="8"/>
        <v>0</v>
      </c>
      <c r="I28" s="60"/>
      <c r="J28" s="61"/>
    </row>
    <row r="29" customHeight="1" spans="1:10">
      <c r="A29" s="34">
        <v>6</v>
      </c>
      <c r="B29" s="35" t="s">
        <v>30</v>
      </c>
      <c r="C29" s="36">
        <v>0</v>
      </c>
      <c r="D29" s="37"/>
      <c r="E29" s="36">
        <f>C29*D29</f>
        <v>0</v>
      </c>
      <c r="F29" s="36">
        <v>0</v>
      </c>
      <c r="G29" s="36">
        <v>0</v>
      </c>
      <c r="H29" s="36">
        <f t="shared" si="7"/>
        <v>0</v>
      </c>
      <c r="I29" s="57"/>
      <c r="J29" s="58" t="s">
        <v>31</v>
      </c>
    </row>
    <row r="30" customHeight="1" spans="1:10">
      <c r="A30" s="34"/>
      <c r="B30" s="35"/>
      <c r="C30" s="36"/>
      <c r="D30" s="37"/>
      <c r="E30" s="36"/>
      <c r="F30" s="36">
        <v>0</v>
      </c>
      <c r="G30" s="36">
        <v>0</v>
      </c>
      <c r="H30" s="36">
        <f t="shared" si="7"/>
        <v>0</v>
      </c>
      <c r="I30" s="57"/>
      <c r="J30" s="63"/>
    </row>
    <row r="31" customHeight="1" spans="1:10">
      <c r="A31" s="34"/>
      <c r="B31" s="35"/>
      <c r="C31" s="36"/>
      <c r="D31" s="37"/>
      <c r="E31" s="36"/>
      <c r="F31" s="36">
        <v>0</v>
      </c>
      <c r="G31" s="36">
        <v>0</v>
      </c>
      <c r="H31" s="36">
        <f t="shared" si="7"/>
        <v>0</v>
      </c>
      <c r="I31" s="57"/>
      <c r="J31" s="63"/>
    </row>
    <row r="32" customHeight="1" spans="1:10">
      <c r="A32" s="34"/>
      <c r="B32" s="35"/>
      <c r="C32" s="36"/>
      <c r="D32" s="37"/>
      <c r="E32" s="36"/>
      <c r="F32" s="36">
        <v>0</v>
      </c>
      <c r="G32" s="36">
        <v>0</v>
      </c>
      <c r="H32" s="36">
        <f t="shared" si="7"/>
        <v>0</v>
      </c>
      <c r="I32" s="57"/>
      <c r="J32" s="63"/>
    </row>
    <row r="33" s="22" customFormat="1" customHeight="1" spans="1:10">
      <c r="A33" s="38"/>
      <c r="B33" s="39" t="s">
        <v>32</v>
      </c>
      <c r="C33" s="40">
        <f>SUM(C29)</f>
        <v>0</v>
      </c>
      <c r="D33" s="40">
        <f>SUM(D29)</f>
        <v>0</v>
      </c>
      <c r="E33" s="40">
        <f>SUM(E29)</f>
        <v>0</v>
      </c>
      <c r="F33" s="40">
        <f t="shared" ref="F33:H33" si="9">SUM(F29:F32)</f>
        <v>0</v>
      </c>
      <c r="G33" s="40">
        <f t="shared" si="9"/>
        <v>0</v>
      </c>
      <c r="H33" s="40">
        <f t="shared" si="9"/>
        <v>0</v>
      </c>
      <c r="I33" s="60"/>
      <c r="J33" s="64"/>
    </row>
    <row r="34" customHeight="1" spans="1:10">
      <c r="A34" s="34">
        <v>7</v>
      </c>
      <c r="B34" s="35" t="s">
        <v>33</v>
      </c>
      <c r="C34" s="36">
        <v>0</v>
      </c>
      <c r="D34" s="37"/>
      <c r="E34" s="36">
        <f>C34*D34</f>
        <v>0</v>
      </c>
      <c r="F34" s="36">
        <v>0</v>
      </c>
      <c r="G34" s="36">
        <v>0</v>
      </c>
      <c r="H34" s="36">
        <f t="shared" ref="H34:H37" si="10">F34+G34</f>
        <v>0</v>
      </c>
      <c r="I34" s="57"/>
      <c r="J34" s="65"/>
    </row>
    <row r="35" customHeight="1" spans="1:10">
      <c r="A35" s="34"/>
      <c r="B35" s="35"/>
      <c r="C35" s="36"/>
      <c r="D35" s="37"/>
      <c r="E35" s="36"/>
      <c r="F35" s="36">
        <v>0</v>
      </c>
      <c r="G35" s="36">
        <v>0</v>
      </c>
      <c r="H35" s="36">
        <f t="shared" si="10"/>
        <v>0</v>
      </c>
      <c r="I35" s="57"/>
      <c r="J35" s="66"/>
    </row>
    <row r="36" customHeight="1" spans="1:10">
      <c r="A36" s="34"/>
      <c r="B36" s="35"/>
      <c r="C36" s="36"/>
      <c r="D36" s="37"/>
      <c r="E36" s="36"/>
      <c r="F36" s="36">
        <v>0</v>
      </c>
      <c r="G36" s="36">
        <v>0</v>
      </c>
      <c r="H36" s="36">
        <f t="shared" si="10"/>
        <v>0</v>
      </c>
      <c r="I36" s="57"/>
      <c r="J36" s="66"/>
    </row>
    <row r="37" customHeight="1" spans="1:10">
      <c r="A37" s="34"/>
      <c r="B37" s="35"/>
      <c r="C37" s="36"/>
      <c r="D37" s="37"/>
      <c r="E37" s="36"/>
      <c r="F37" s="36">
        <v>0</v>
      </c>
      <c r="G37" s="36">
        <v>0</v>
      </c>
      <c r="H37" s="36">
        <f t="shared" si="10"/>
        <v>0</v>
      </c>
      <c r="I37" s="57"/>
      <c r="J37" s="66"/>
    </row>
    <row r="38" s="22" customFormat="1" customHeight="1" spans="1:10">
      <c r="A38" s="38"/>
      <c r="B38" s="39" t="s">
        <v>34</v>
      </c>
      <c r="C38" s="40">
        <f>SUM(C34)</f>
        <v>0</v>
      </c>
      <c r="D38" s="40">
        <f>SUM(D34)</f>
        <v>0</v>
      </c>
      <c r="E38" s="40">
        <f>SUM(E34)</f>
        <v>0</v>
      </c>
      <c r="F38" s="40">
        <f t="shared" ref="F38:H38" si="11">SUM(F34:F37)</f>
        <v>0</v>
      </c>
      <c r="G38" s="40">
        <f t="shared" si="11"/>
        <v>0</v>
      </c>
      <c r="H38" s="40">
        <f t="shared" si="11"/>
        <v>0</v>
      </c>
      <c r="I38" s="60"/>
      <c r="J38" s="67"/>
    </row>
    <row r="39" customHeight="1" spans="1:10">
      <c r="A39" s="34">
        <v>8</v>
      </c>
      <c r="B39" s="35" t="s">
        <v>35</v>
      </c>
      <c r="C39" s="36">
        <v>0</v>
      </c>
      <c r="D39" s="37"/>
      <c r="E39" s="36">
        <f>C39*D39</f>
        <v>0</v>
      </c>
      <c r="F39" s="36">
        <v>0</v>
      </c>
      <c r="G39" s="36">
        <v>0</v>
      </c>
      <c r="H39" s="36">
        <f t="shared" ref="H39:H44" si="12">F39+G39</f>
        <v>0</v>
      </c>
      <c r="I39" s="57"/>
      <c r="J39" s="62" t="s">
        <v>36</v>
      </c>
    </row>
    <row r="40" customHeight="1" spans="1:10">
      <c r="A40" s="34"/>
      <c r="B40" s="35"/>
      <c r="C40" s="36"/>
      <c r="D40" s="37"/>
      <c r="E40" s="36"/>
      <c r="F40" s="36">
        <v>0</v>
      </c>
      <c r="G40" s="36">
        <v>0</v>
      </c>
      <c r="H40" s="36">
        <f t="shared" si="12"/>
        <v>0</v>
      </c>
      <c r="I40" s="57"/>
      <c r="J40" s="63"/>
    </row>
    <row r="41" s="22" customFormat="1" customHeight="1" spans="1:10">
      <c r="A41" s="38"/>
      <c r="B41" s="39" t="s">
        <v>37</v>
      </c>
      <c r="C41" s="40">
        <f>SUM(C39)</f>
        <v>0</v>
      </c>
      <c r="D41" s="40">
        <f>SUM(D39)</f>
        <v>0</v>
      </c>
      <c r="E41" s="40">
        <f>SUM(E39)</f>
        <v>0</v>
      </c>
      <c r="F41" s="40">
        <f t="shared" ref="F41:H41" si="13">SUM(F39:F40)</f>
        <v>0</v>
      </c>
      <c r="G41" s="40">
        <f t="shared" si="13"/>
        <v>0</v>
      </c>
      <c r="H41" s="40">
        <f t="shared" si="13"/>
        <v>0</v>
      </c>
      <c r="I41" s="60"/>
      <c r="J41" s="64"/>
    </row>
    <row r="42" customHeight="1" spans="1:10">
      <c r="A42" s="34">
        <v>9</v>
      </c>
      <c r="B42" s="35" t="s">
        <v>38</v>
      </c>
      <c r="C42" s="36">
        <v>0</v>
      </c>
      <c r="D42" s="37"/>
      <c r="E42" s="36">
        <f>C42*D42</f>
        <v>0</v>
      </c>
      <c r="F42" s="36">
        <v>0</v>
      </c>
      <c r="G42" s="36">
        <v>0</v>
      </c>
      <c r="H42" s="36">
        <f t="shared" si="12"/>
        <v>0</v>
      </c>
      <c r="I42" s="57"/>
      <c r="J42" s="58" t="s">
        <v>39</v>
      </c>
    </row>
    <row r="43" customHeight="1" spans="1:10">
      <c r="A43" s="34"/>
      <c r="B43" s="35"/>
      <c r="C43" s="36"/>
      <c r="D43" s="37"/>
      <c r="E43" s="36"/>
      <c r="F43" s="36">
        <v>0</v>
      </c>
      <c r="G43" s="36">
        <v>0</v>
      </c>
      <c r="H43" s="36">
        <f t="shared" si="12"/>
        <v>0</v>
      </c>
      <c r="I43" s="57"/>
      <c r="J43" s="59"/>
    </row>
    <row r="44" customHeight="1" spans="1:10">
      <c r="A44" s="34"/>
      <c r="B44" s="35"/>
      <c r="C44" s="36"/>
      <c r="D44" s="37"/>
      <c r="E44" s="36"/>
      <c r="F44" s="36">
        <v>0</v>
      </c>
      <c r="G44" s="36">
        <v>0</v>
      </c>
      <c r="H44" s="36">
        <f t="shared" si="12"/>
        <v>0</v>
      </c>
      <c r="I44" s="57"/>
      <c r="J44" s="59"/>
    </row>
    <row r="45" s="22" customFormat="1" customHeight="1" spans="1:10">
      <c r="A45" s="38"/>
      <c r="B45" s="39" t="s">
        <v>40</v>
      </c>
      <c r="C45" s="40">
        <f>SUM(C42)</f>
        <v>0</v>
      </c>
      <c r="D45" s="40">
        <f>SUM(D42)</f>
        <v>0</v>
      </c>
      <c r="E45" s="40">
        <f>SUM(E42)</f>
        <v>0</v>
      </c>
      <c r="F45" s="40">
        <f t="shared" ref="F45:H45" si="14">SUM(F42:F44)</f>
        <v>0</v>
      </c>
      <c r="G45" s="40">
        <f t="shared" si="14"/>
        <v>0</v>
      </c>
      <c r="H45" s="40">
        <f t="shared" si="14"/>
        <v>0</v>
      </c>
      <c r="I45" s="60"/>
      <c r="J45" s="61"/>
    </row>
    <row r="46" customHeight="1" spans="1:10">
      <c r="A46" s="41">
        <v>10</v>
      </c>
      <c r="B46" s="35" t="s">
        <v>41</v>
      </c>
      <c r="C46" s="36">
        <v>0</v>
      </c>
      <c r="D46" s="37"/>
      <c r="E46" s="36">
        <f>C46*D46</f>
        <v>0</v>
      </c>
      <c r="F46" s="36">
        <v>10970</v>
      </c>
      <c r="G46" s="36">
        <v>0</v>
      </c>
      <c r="H46" s="36">
        <f t="shared" ref="H46:H52" si="15">F46+G46</f>
        <v>10970</v>
      </c>
      <c r="I46" s="57" t="s">
        <v>42</v>
      </c>
      <c r="J46" s="65"/>
    </row>
    <row r="47" customHeight="1" spans="1:10">
      <c r="A47" s="47"/>
      <c r="B47" s="35"/>
      <c r="C47" s="36"/>
      <c r="D47" s="37"/>
      <c r="E47" s="36"/>
      <c r="F47" s="36">
        <v>0</v>
      </c>
      <c r="G47" s="36">
        <v>0</v>
      </c>
      <c r="H47" s="36">
        <f t="shared" si="15"/>
        <v>0</v>
      </c>
      <c r="I47" s="57"/>
      <c r="J47" s="66"/>
    </row>
    <row r="48" customHeight="1" spans="1:10">
      <c r="A48" s="47"/>
      <c r="B48" s="35"/>
      <c r="C48" s="36"/>
      <c r="D48" s="37"/>
      <c r="E48" s="36"/>
      <c r="F48" s="36">
        <v>0</v>
      </c>
      <c r="G48" s="36">
        <v>0</v>
      </c>
      <c r="H48" s="36">
        <f t="shared" si="15"/>
        <v>0</v>
      </c>
      <c r="I48" s="57"/>
      <c r="J48" s="66"/>
    </row>
    <row r="49" customHeight="1" spans="1:10">
      <c r="A49" s="47"/>
      <c r="B49" s="35"/>
      <c r="C49" s="36"/>
      <c r="D49" s="37"/>
      <c r="E49" s="36"/>
      <c r="F49" s="36">
        <v>0</v>
      </c>
      <c r="G49" s="36">
        <v>0</v>
      </c>
      <c r="H49" s="36">
        <f t="shared" si="15"/>
        <v>0</v>
      </c>
      <c r="I49" s="57"/>
      <c r="J49" s="66"/>
    </row>
    <row r="50" customHeight="1" spans="1:10">
      <c r="A50" s="47"/>
      <c r="B50" s="35"/>
      <c r="C50" s="36"/>
      <c r="D50" s="37"/>
      <c r="E50" s="36"/>
      <c r="F50" s="36">
        <v>0</v>
      </c>
      <c r="G50" s="36">
        <v>0</v>
      </c>
      <c r="H50" s="36">
        <f t="shared" si="15"/>
        <v>0</v>
      </c>
      <c r="I50" s="57"/>
      <c r="J50" s="66"/>
    </row>
    <row r="51" customHeight="1" spans="1:10">
      <c r="A51" s="47"/>
      <c r="B51" s="35"/>
      <c r="C51" s="36"/>
      <c r="D51" s="37"/>
      <c r="E51" s="36"/>
      <c r="F51" s="36">
        <v>0</v>
      </c>
      <c r="G51" s="36">
        <v>0</v>
      </c>
      <c r="H51" s="36">
        <f t="shared" si="15"/>
        <v>0</v>
      </c>
      <c r="I51" s="57"/>
      <c r="J51" s="66"/>
    </row>
    <row r="52" customHeight="1" spans="1:10">
      <c r="A52" s="44"/>
      <c r="B52" s="35"/>
      <c r="C52" s="36"/>
      <c r="D52" s="37"/>
      <c r="E52" s="36"/>
      <c r="F52" s="36">
        <v>0</v>
      </c>
      <c r="G52" s="36">
        <v>0</v>
      </c>
      <c r="H52" s="36">
        <f t="shared" si="15"/>
        <v>0</v>
      </c>
      <c r="I52" s="57"/>
      <c r="J52" s="66"/>
    </row>
    <row r="53" s="22" customFormat="1" customHeight="1" spans="1:10">
      <c r="A53" s="38"/>
      <c r="B53" s="39" t="s">
        <v>43</v>
      </c>
      <c r="C53" s="40">
        <f>SUM(C46)</f>
        <v>0</v>
      </c>
      <c r="D53" s="40">
        <f>SUM(D46)</f>
        <v>0</v>
      </c>
      <c r="E53" s="40">
        <f>SUM(E46)</f>
        <v>0</v>
      </c>
      <c r="F53" s="40">
        <f t="shared" ref="F53:H53" si="16">SUM(F46:F52)</f>
        <v>10970</v>
      </c>
      <c r="G53" s="40">
        <f t="shared" si="16"/>
        <v>0</v>
      </c>
      <c r="H53" s="40">
        <f t="shared" si="16"/>
        <v>10970</v>
      </c>
      <c r="I53" s="60"/>
      <c r="J53" s="67"/>
    </row>
    <row r="54" customHeight="1" spans="1:10">
      <c r="A54" s="38"/>
      <c r="B54" s="39" t="s">
        <v>44</v>
      </c>
      <c r="C54" s="40">
        <f t="shared" ref="C54:H54" si="17">SUM(C53,C45,C41,C38,C33,C28,C25,C21,C16,C13)</f>
        <v>0</v>
      </c>
      <c r="D54" s="40">
        <f t="shared" si="17"/>
        <v>0</v>
      </c>
      <c r="E54" s="40">
        <f t="shared" si="17"/>
        <v>0</v>
      </c>
      <c r="F54" s="40">
        <f t="shared" si="17"/>
        <v>10970</v>
      </c>
      <c r="G54" s="40">
        <f t="shared" si="17"/>
        <v>0</v>
      </c>
      <c r="H54" s="40">
        <f t="shared" si="17"/>
        <v>10970</v>
      </c>
      <c r="I54" s="60"/>
      <c r="J54" s="68"/>
    </row>
    <row r="58" customFormat="1" customHeight="1" spans="1:9">
      <c r="A58" s="48" t="s">
        <v>45</v>
      </c>
      <c r="B58" s="49"/>
      <c r="C58" s="50" t="s">
        <v>46</v>
      </c>
      <c r="D58" s="50"/>
      <c r="E58" s="50" t="s">
        <v>47</v>
      </c>
      <c r="F58" s="50"/>
      <c r="G58" s="50" t="s">
        <v>48</v>
      </c>
      <c r="H58" s="50"/>
      <c r="I58" s="69" t="s">
        <v>49</v>
      </c>
    </row>
    <row r="59" customFormat="1" customHeight="1" spans="1:9">
      <c r="A59" s="51">
        <f>E54</f>
        <v>0</v>
      </c>
      <c r="B59" s="52"/>
      <c r="C59" s="52">
        <f>H54</f>
        <v>10970</v>
      </c>
      <c r="D59" s="52"/>
      <c r="E59" s="52">
        <f>F54</f>
        <v>10970</v>
      </c>
      <c r="F59" s="52"/>
      <c r="G59" s="52">
        <f>G54</f>
        <v>0</v>
      </c>
      <c r="H59" s="52"/>
      <c r="I59" s="70">
        <f>A59-C59</f>
        <v>-10970</v>
      </c>
    </row>
    <row r="61" customFormat="1" customHeight="1" spans="1:9">
      <c r="A61" s="53" t="s">
        <v>50</v>
      </c>
      <c r="B61" s="54"/>
      <c r="C61" s="55" t="s">
        <v>51</v>
      </c>
      <c r="D61" s="53"/>
      <c r="E61" s="53" t="s">
        <v>52</v>
      </c>
      <c r="F61" s="53"/>
      <c r="G61" s="53" t="s">
        <v>53</v>
      </c>
      <c r="H61" s="53"/>
      <c r="I61" s="5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view="pageBreakPreview" zoomScale="60" zoomScaleNormal="60" workbookViewId="0">
      <selection activeCell="L14" sqref="L14"/>
    </sheetView>
  </sheetViews>
  <sheetFormatPr defaultColWidth="9.52212389380531" defaultRowHeight="15.75"/>
  <cols>
    <col min="1" max="1" width="6.30973451327434" style="1" customWidth="1"/>
    <col min="2" max="2" width="8.04424778761062" style="1" customWidth="1"/>
    <col min="3" max="3" width="10.0265486725664" style="1" customWidth="1"/>
    <col min="4" max="4" width="13.3716814159292" style="1" customWidth="1"/>
    <col min="5" max="5" width="8.83185840707965" style="1" customWidth="1"/>
    <col min="6" max="6" width="11.8938053097345" style="1" customWidth="1"/>
    <col min="7" max="7" width="8.71681415929203" style="1" customWidth="1"/>
    <col min="8" max="8" width="10.5132743362832" style="1" customWidth="1"/>
    <col min="9" max="9" width="12.5044247787611" style="1" customWidth="1"/>
    <col min="10" max="10" width="10.5132743362832" style="1" customWidth="1"/>
    <col min="11" max="11" width="8.71681415929203" style="1" customWidth="1"/>
    <col min="12" max="12" width="9.49557522123894" style="1" customWidth="1"/>
    <col min="13" max="13" width="13.3716814159292" style="1" customWidth="1"/>
    <col min="14" max="14" width="8.83185840707965" style="1" customWidth="1"/>
    <col min="15" max="15" width="11.8938053097345" style="1" customWidth="1"/>
    <col min="16" max="16" width="8.71681415929203" style="1" customWidth="1"/>
    <col min="17" max="17" width="10.5132743362832" style="1" customWidth="1"/>
    <col min="18" max="18" width="12.5044247787611" style="1" customWidth="1"/>
    <col min="19" max="19" width="10.5132743362832" style="1" customWidth="1"/>
    <col min="20" max="20" width="8.71681415929203" style="1" customWidth="1"/>
    <col min="21" max="21" width="14.6991150442478" style="1" customWidth="1"/>
    <col min="22" max="16384" width="9.52212389380531" style="1"/>
  </cols>
  <sheetData>
    <row r="1" s="1" customFormat="1" ht="20.25" spans="1:21">
      <c r="A1" s="2" t="s">
        <v>54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8"/>
    </row>
    <row r="2" s="1" customFormat="1" spans="1:21">
      <c r="A2" s="4" t="s">
        <v>3</v>
      </c>
      <c r="B2" s="5" t="s">
        <v>55</v>
      </c>
      <c r="C2" s="6" t="s">
        <v>56</v>
      </c>
      <c r="D2" s="6"/>
      <c r="E2" s="6"/>
      <c r="F2" s="6"/>
      <c r="G2" s="6"/>
      <c r="H2" s="6"/>
      <c r="I2" s="6"/>
      <c r="J2" s="6"/>
      <c r="K2" s="6"/>
      <c r="L2" s="6" t="s">
        <v>57</v>
      </c>
      <c r="M2" s="6"/>
      <c r="N2" s="6"/>
      <c r="O2" s="6"/>
      <c r="P2" s="6"/>
      <c r="Q2" s="6"/>
      <c r="R2" s="6"/>
      <c r="S2" s="6"/>
      <c r="T2" s="6"/>
      <c r="U2" s="19" t="s">
        <v>58</v>
      </c>
    </row>
    <row r="3" s="1" customFormat="1" spans="1:21">
      <c r="A3" s="4"/>
      <c r="B3" s="5"/>
      <c r="C3" s="6" t="s">
        <v>59</v>
      </c>
      <c r="D3" s="6" t="s">
        <v>60</v>
      </c>
      <c r="E3" s="6" t="s">
        <v>61</v>
      </c>
      <c r="F3" s="6" t="s">
        <v>62</v>
      </c>
      <c r="G3" s="7" t="s">
        <v>63</v>
      </c>
      <c r="H3" s="7" t="s">
        <v>64</v>
      </c>
      <c r="I3" s="7" t="s">
        <v>65</v>
      </c>
      <c r="J3" s="7" t="s">
        <v>66</v>
      </c>
      <c r="K3" s="6" t="s">
        <v>67</v>
      </c>
      <c r="L3" s="6" t="s">
        <v>68</v>
      </c>
      <c r="M3" s="6" t="s">
        <v>60</v>
      </c>
      <c r="N3" s="6" t="s">
        <v>61</v>
      </c>
      <c r="O3" s="6" t="s">
        <v>69</v>
      </c>
      <c r="P3" s="7" t="s">
        <v>63</v>
      </c>
      <c r="Q3" s="7" t="s">
        <v>64</v>
      </c>
      <c r="R3" s="7" t="s">
        <v>65</v>
      </c>
      <c r="S3" s="6" t="s">
        <v>66</v>
      </c>
      <c r="T3" s="6" t="s">
        <v>67</v>
      </c>
      <c r="U3" s="19"/>
    </row>
    <row r="4" s="1" customFormat="1" spans="1:21">
      <c r="A4" s="8" t="s">
        <v>70</v>
      </c>
      <c r="B4" s="9" t="s">
        <v>71</v>
      </c>
      <c r="C4" s="8" t="s">
        <v>72</v>
      </c>
      <c r="D4" s="8" t="s">
        <v>73</v>
      </c>
      <c r="E4" s="8" t="s">
        <v>74</v>
      </c>
      <c r="F4" s="8" t="s">
        <v>75</v>
      </c>
      <c r="G4" s="10">
        <v>0</v>
      </c>
      <c r="H4" s="10">
        <v>0</v>
      </c>
      <c r="I4" s="10">
        <v>1260</v>
      </c>
      <c r="J4" s="10" t="s">
        <v>76</v>
      </c>
      <c r="K4" s="8" t="s">
        <v>77</v>
      </c>
      <c r="L4" s="8" t="s">
        <v>78</v>
      </c>
      <c r="M4" s="8" t="s">
        <v>79</v>
      </c>
      <c r="N4" s="8" t="s">
        <v>80</v>
      </c>
      <c r="O4" s="8" t="s">
        <v>81</v>
      </c>
      <c r="P4" s="10">
        <v>0</v>
      </c>
      <c r="Q4" s="10">
        <v>0</v>
      </c>
      <c r="R4" s="10">
        <v>940</v>
      </c>
      <c r="S4" s="10" t="s">
        <v>76</v>
      </c>
      <c r="T4" s="8" t="s">
        <v>77</v>
      </c>
      <c r="U4" s="11"/>
    </row>
    <row r="5" s="1" customFormat="1" spans="1:21">
      <c r="A5" s="8" t="s">
        <v>82</v>
      </c>
      <c r="B5" s="9" t="s">
        <v>83</v>
      </c>
      <c r="C5" s="8" t="s">
        <v>72</v>
      </c>
      <c r="D5" s="8" t="s">
        <v>84</v>
      </c>
      <c r="E5" s="8" t="s">
        <v>85</v>
      </c>
      <c r="F5" s="8" t="s">
        <v>86</v>
      </c>
      <c r="G5" s="10">
        <v>0</v>
      </c>
      <c r="H5" s="10">
        <v>0</v>
      </c>
      <c r="I5" s="10">
        <v>610</v>
      </c>
      <c r="J5" s="10" t="s">
        <v>76</v>
      </c>
      <c r="K5" s="8" t="s">
        <v>77</v>
      </c>
      <c r="L5" s="8" t="s">
        <v>78</v>
      </c>
      <c r="M5" s="8" t="s">
        <v>87</v>
      </c>
      <c r="N5" s="8" t="s">
        <v>88</v>
      </c>
      <c r="O5" s="8" t="s">
        <v>89</v>
      </c>
      <c r="P5" s="10">
        <v>0</v>
      </c>
      <c r="Q5" s="10">
        <v>0</v>
      </c>
      <c r="R5" s="10">
        <v>840</v>
      </c>
      <c r="S5" s="10" t="s">
        <v>76</v>
      </c>
      <c r="T5" s="8" t="s">
        <v>77</v>
      </c>
      <c r="U5" s="11"/>
    </row>
    <row r="6" s="1" customFormat="1" spans="1:21">
      <c r="A6" s="8" t="s">
        <v>90</v>
      </c>
      <c r="B6" s="9" t="s">
        <v>91</v>
      </c>
      <c r="C6" s="8" t="s">
        <v>72</v>
      </c>
      <c r="D6" s="8" t="s">
        <v>92</v>
      </c>
      <c r="E6" s="11" t="s">
        <v>93</v>
      </c>
      <c r="F6" s="8" t="s">
        <v>94</v>
      </c>
      <c r="G6" s="10">
        <v>0</v>
      </c>
      <c r="H6" s="10">
        <v>0</v>
      </c>
      <c r="I6" s="10">
        <v>1160</v>
      </c>
      <c r="J6" s="10" t="s">
        <v>76</v>
      </c>
      <c r="K6" s="8" t="s">
        <v>77</v>
      </c>
      <c r="L6" s="8" t="s">
        <v>95</v>
      </c>
      <c r="M6" s="8" t="s">
        <v>96</v>
      </c>
      <c r="N6" s="11" t="s">
        <v>97</v>
      </c>
      <c r="O6" s="8" t="s">
        <v>98</v>
      </c>
      <c r="P6" s="10">
        <v>0</v>
      </c>
      <c r="Q6" s="10">
        <v>498</v>
      </c>
      <c r="R6" s="10">
        <v>590</v>
      </c>
      <c r="S6" s="10" t="s">
        <v>76</v>
      </c>
      <c r="T6" s="8" t="s">
        <v>77</v>
      </c>
      <c r="U6" s="11"/>
    </row>
    <row r="7" s="1" customFormat="1" spans="1:21">
      <c r="A7" s="8" t="s">
        <v>99</v>
      </c>
      <c r="B7" s="9" t="s">
        <v>100</v>
      </c>
      <c r="C7" s="8" t="s">
        <v>72</v>
      </c>
      <c r="D7" s="8" t="s">
        <v>101</v>
      </c>
      <c r="E7" s="8" t="s">
        <v>102</v>
      </c>
      <c r="F7" s="8" t="s">
        <v>103</v>
      </c>
      <c r="G7" s="10">
        <v>0</v>
      </c>
      <c r="H7" s="10">
        <v>0</v>
      </c>
      <c r="I7" s="10">
        <v>850</v>
      </c>
      <c r="J7" s="10" t="s">
        <v>76</v>
      </c>
      <c r="K7" s="8" t="s">
        <v>77</v>
      </c>
      <c r="L7" s="8" t="s">
        <v>95</v>
      </c>
      <c r="M7" s="8" t="s">
        <v>104</v>
      </c>
      <c r="N7" s="8" t="s">
        <v>105</v>
      </c>
      <c r="O7" s="8" t="s">
        <v>106</v>
      </c>
      <c r="P7" s="10">
        <v>0</v>
      </c>
      <c r="Q7" s="10">
        <v>0</v>
      </c>
      <c r="R7" s="10">
        <v>1060</v>
      </c>
      <c r="S7" s="10" t="s">
        <v>76</v>
      </c>
      <c r="T7" s="8" t="s">
        <v>77</v>
      </c>
      <c r="U7" s="11"/>
    </row>
    <row r="8" s="1" customFormat="1" spans="1:21">
      <c r="A8" s="8" t="s">
        <v>107</v>
      </c>
      <c r="B8" s="9" t="s">
        <v>108</v>
      </c>
      <c r="C8" s="8"/>
      <c r="D8" s="8"/>
      <c r="E8" s="8"/>
      <c r="F8" s="8"/>
      <c r="G8" s="10"/>
      <c r="H8" s="10"/>
      <c r="I8" s="10"/>
      <c r="J8" s="10"/>
      <c r="K8" s="8"/>
      <c r="L8" s="8" t="s">
        <v>95</v>
      </c>
      <c r="M8" s="8" t="s">
        <v>109</v>
      </c>
      <c r="N8" s="8" t="s">
        <v>110</v>
      </c>
      <c r="O8" s="8" t="s">
        <v>111</v>
      </c>
      <c r="P8" s="10">
        <v>0</v>
      </c>
      <c r="Q8" s="10">
        <v>0</v>
      </c>
      <c r="R8" s="10">
        <v>620</v>
      </c>
      <c r="S8" s="10" t="s">
        <v>76</v>
      </c>
      <c r="T8" s="8" t="s">
        <v>77</v>
      </c>
      <c r="U8" s="11"/>
    </row>
    <row r="9" s="1" customFormat="1" spans="1:21">
      <c r="A9" s="8" t="s">
        <v>112</v>
      </c>
      <c r="B9" s="9" t="s">
        <v>113</v>
      </c>
      <c r="C9" s="8" t="s">
        <v>114</v>
      </c>
      <c r="D9" s="8" t="s">
        <v>115</v>
      </c>
      <c r="E9" s="8" t="s">
        <v>116</v>
      </c>
      <c r="F9" s="8" t="s">
        <v>117</v>
      </c>
      <c r="G9" s="10">
        <v>0</v>
      </c>
      <c r="H9" s="10">
        <v>0</v>
      </c>
      <c r="I9" s="10">
        <v>910</v>
      </c>
      <c r="J9" s="10" t="s">
        <v>76</v>
      </c>
      <c r="K9" s="8" t="s">
        <v>77</v>
      </c>
      <c r="L9" s="8" t="s">
        <v>95</v>
      </c>
      <c r="M9" s="8" t="s">
        <v>118</v>
      </c>
      <c r="N9" s="8" t="s">
        <v>119</v>
      </c>
      <c r="O9" s="8" t="s">
        <v>120</v>
      </c>
      <c r="P9" s="10">
        <v>0</v>
      </c>
      <c r="Q9" s="10">
        <v>0</v>
      </c>
      <c r="R9" s="10">
        <v>1100</v>
      </c>
      <c r="S9" s="10" t="s">
        <v>76</v>
      </c>
      <c r="T9" s="8" t="s">
        <v>77</v>
      </c>
      <c r="U9" s="11"/>
    </row>
    <row r="10" s="1" customFormat="1" spans="1:21">
      <c r="A10" s="8" t="s">
        <v>121</v>
      </c>
      <c r="B10" s="9" t="s">
        <v>122</v>
      </c>
      <c r="C10" s="8" t="s">
        <v>72</v>
      </c>
      <c r="D10" s="8" t="s">
        <v>92</v>
      </c>
      <c r="E10" s="8" t="s">
        <v>123</v>
      </c>
      <c r="F10" s="8" t="s">
        <v>124</v>
      </c>
      <c r="G10" s="10">
        <v>0</v>
      </c>
      <c r="H10" s="10">
        <v>0</v>
      </c>
      <c r="I10" s="10">
        <v>1490</v>
      </c>
      <c r="J10" s="10" t="s">
        <v>76</v>
      </c>
      <c r="K10" s="8" t="s">
        <v>77</v>
      </c>
      <c r="L10" s="8" t="s">
        <v>95</v>
      </c>
      <c r="M10" s="8" t="s">
        <v>96</v>
      </c>
      <c r="N10" s="8" t="s">
        <v>125</v>
      </c>
      <c r="O10" s="8" t="s">
        <v>126</v>
      </c>
      <c r="P10" s="10">
        <v>0</v>
      </c>
      <c r="Q10" s="10">
        <v>0</v>
      </c>
      <c r="R10" s="10">
        <v>660</v>
      </c>
      <c r="S10" s="10" t="s">
        <v>76</v>
      </c>
      <c r="T10" s="8" t="s">
        <v>77</v>
      </c>
      <c r="U10" s="11"/>
    </row>
    <row r="11" s="1" customFormat="1" spans="1:21">
      <c r="A11" s="12"/>
      <c r="B11" s="13"/>
      <c r="C11" s="12"/>
      <c r="D11" s="12"/>
      <c r="E11" s="12"/>
      <c r="F11" s="12"/>
      <c r="G11" s="14">
        <f t="shared" ref="G11:I11" si="0">SUM(G4:G7)</f>
        <v>0</v>
      </c>
      <c r="H11" s="15">
        <f t="shared" si="0"/>
        <v>0</v>
      </c>
      <c r="I11" s="15">
        <f t="shared" si="0"/>
        <v>3880</v>
      </c>
      <c r="J11" s="17"/>
      <c r="K11" s="12"/>
      <c r="L11" s="12"/>
      <c r="M11" s="12"/>
      <c r="N11" s="12"/>
      <c r="O11" s="12"/>
      <c r="P11" s="14">
        <f>SUM(P4:P9)</f>
        <v>0</v>
      </c>
      <c r="Q11" s="15">
        <f>SUM(Q4:Q9)</f>
        <v>498</v>
      </c>
      <c r="R11" s="15">
        <f>SUM(R4:R10)</f>
        <v>5810</v>
      </c>
      <c r="S11" s="12"/>
      <c r="T11" s="12"/>
      <c r="U11" s="20">
        <f>I11+R11+Q11</f>
        <v>10188</v>
      </c>
    </row>
    <row r="12" s="1" customFormat="1" ht="20.25" spans="1:21">
      <c r="A12" s="2" t="s">
        <v>127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18"/>
    </row>
    <row r="13" s="1" customFormat="1" spans="1:21">
      <c r="A13" s="4" t="s">
        <v>3</v>
      </c>
      <c r="B13" s="5" t="s">
        <v>55</v>
      </c>
      <c r="C13" s="6" t="s">
        <v>56</v>
      </c>
      <c r="D13" s="6"/>
      <c r="E13" s="6"/>
      <c r="F13" s="6"/>
      <c r="G13" s="6"/>
      <c r="H13" s="6"/>
      <c r="I13" s="6"/>
      <c r="J13" s="6"/>
      <c r="K13" s="6"/>
      <c r="L13" s="6" t="s">
        <v>57</v>
      </c>
      <c r="M13" s="6"/>
      <c r="N13" s="6"/>
      <c r="O13" s="6"/>
      <c r="P13" s="6"/>
      <c r="Q13" s="6"/>
      <c r="R13" s="6"/>
      <c r="S13" s="6"/>
      <c r="T13" s="6"/>
      <c r="U13" s="19" t="s">
        <v>58</v>
      </c>
    </row>
    <row r="14" s="1" customFormat="1" spans="1:21">
      <c r="A14" s="4"/>
      <c r="B14" s="5"/>
      <c r="C14" s="6" t="s">
        <v>59</v>
      </c>
      <c r="D14" s="6" t="s">
        <v>60</v>
      </c>
      <c r="E14" s="6" t="s">
        <v>128</v>
      </c>
      <c r="F14" s="6" t="s">
        <v>129</v>
      </c>
      <c r="G14" s="7" t="s">
        <v>63</v>
      </c>
      <c r="H14" s="7" t="s">
        <v>64</v>
      </c>
      <c r="I14" s="7" t="s">
        <v>130</v>
      </c>
      <c r="J14" s="7" t="s">
        <v>66</v>
      </c>
      <c r="K14" s="6" t="s">
        <v>67</v>
      </c>
      <c r="L14" s="6" t="s">
        <v>68</v>
      </c>
      <c r="M14" s="6" t="s">
        <v>60</v>
      </c>
      <c r="N14" s="6" t="s">
        <v>128</v>
      </c>
      <c r="O14" s="6" t="s">
        <v>129</v>
      </c>
      <c r="P14" s="7" t="s">
        <v>63</v>
      </c>
      <c r="Q14" s="7" t="s">
        <v>64</v>
      </c>
      <c r="R14" s="7" t="s">
        <v>130</v>
      </c>
      <c r="S14" s="6" t="s">
        <v>66</v>
      </c>
      <c r="T14" s="6" t="s">
        <v>67</v>
      </c>
      <c r="U14" s="19"/>
    </row>
    <row r="15" s="1" customFormat="1" spans="1:21">
      <c r="A15" s="8" t="s">
        <v>70</v>
      </c>
      <c r="B15" s="9" t="s">
        <v>131</v>
      </c>
      <c r="C15" s="8" t="s">
        <v>132</v>
      </c>
      <c r="D15" s="8" t="s">
        <v>133</v>
      </c>
      <c r="E15" s="8" t="s">
        <v>134</v>
      </c>
      <c r="F15" s="8" t="s">
        <v>135</v>
      </c>
      <c r="G15" s="10">
        <v>0</v>
      </c>
      <c r="H15" s="10">
        <v>0</v>
      </c>
      <c r="I15" s="10">
        <v>159</v>
      </c>
      <c r="J15" s="10" t="s">
        <v>136</v>
      </c>
      <c r="K15" s="8" t="s">
        <v>77</v>
      </c>
      <c r="L15" s="8" t="s">
        <v>137</v>
      </c>
      <c r="M15" s="8" t="s">
        <v>138</v>
      </c>
      <c r="N15" s="8" t="s">
        <v>139</v>
      </c>
      <c r="O15" s="8" t="s">
        <v>140</v>
      </c>
      <c r="P15" s="10">
        <v>0</v>
      </c>
      <c r="Q15" s="10">
        <v>0</v>
      </c>
      <c r="R15" s="10">
        <v>153</v>
      </c>
      <c r="S15" s="10" t="s">
        <v>136</v>
      </c>
      <c r="T15" s="8" t="s">
        <v>77</v>
      </c>
      <c r="U15" s="11"/>
    </row>
    <row r="16" s="1" customFormat="1" spans="1:21">
      <c r="A16" s="8" t="s">
        <v>82</v>
      </c>
      <c r="B16" s="9" t="s">
        <v>108</v>
      </c>
      <c r="C16" s="8" t="s">
        <v>132</v>
      </c>
      <c r="D16" s="8" t="s">
        <v>141</v>
      </c>
      <c r="E16" s="8" t="s">
        <v>142</v>
      </c>
      <c r="F16" s="8" t="s">
        <v>143</v>
      </c>
      <c r="G16" s="10">
        <v>0</v>
      </c>
      <c r="H16" s="10">
        <v>0</v>
      </c>
      <c r="I16" s="10">
        <v>164</v>
      </c>
      <c r="J16" s="10" t="s">
        <v>136</v>
      </c>
      <c r="K16" s="8" t="s">
        <v>77</v>
      </c>
      <c r="L16" s="8"/>
      <c r="M16" s="8"/>
      <c r="N16" s="8"/>
      <c r="O16" s="8"/>
      <c r="P16" s="10"/>
      <c r="Q16" s="10"/>
      <c r="R16" s="10"/>
      <c r="S16" s="10"/>
      <c r="T16" s="8"/>
      <c r="U16" s="11"/>
    </row>
    <row r="17" s="1" customFormat="1" ht="41.65" spans="1:21">
      <c r="A17" s="8" t="s">
        <v>90</v>
      </c>
      <c r="B17" s="9" t="s">
        <v>144</v>
      </c>
      <c r="C17" s="8" t="s">
        <v>145</v>
      </c>
      <c r="D17" s="8" t="s">
        <v>133</v>
      </c>
      <c r="E17" s="8" t="s">
        <v>146</v>
      </c>
      <c r="F17" s="8" t="s">
        <v>147</v>
      </c>
      <c r="G17" s="10">
        <v>0</v>
      </c>
      <c r="H17" s="10">
        <v>0</v>
      </c>
      <c r="I17" s="10">
        <v>153</v>
      </c>
      <c r="J17" s="10" t="s">
        <v>136</v>
      </c>
      <c r="K17" s="8" t="s">
        <v>77</v>
      </c>
      <c r="L17" s="8" t="s">
        <v>137</v>
      </c>
      <c r="M17" s="8" t="s">
        <v>148</v>
      </c>
      <c r="N17" s="8" t="s">
        <v>149</v>
      </c>
      <c r="O17" s="8" t="s">
        <v>150</v>
      </c>
      <c r="P17" s="10">
        <v>0</v>
      </c>
      <c r="Q17" s="10">
        <v>0</v>
      </c>
      <c r="R17" s="10">
        <v>153</v>
      </c>
      <c r="S17" s="10" t="s">
        <v>136</v>
      </c>
      <c r="T17" s="8" t="s">
        <v>77</v>
      </c>
      <c r="U17" s="11" t="s">
        <v>151</v>
      </c>
    </row>
    <row r="18" s="1" customFormat="1" spans="1:21">
      <c r="A18" s="12"/>
      <c r="B18" s="13"/>
      <c r="C18" s="12"/>
      <c r="D18" s="12"/>
      <c r="E18" s="12"/>
      <c r="F18" s="12"/>
      <c r="G18" s="14">
        <f>SUM(G15:G16)</f>
        <v>0</v>
      </c>
      <c r="H18" s="15">
        <f>SUM(H15:H16)</f>
        <v>0</v>
      </c>
      <c r="I18" s="15">
        <f>SUM(I15:I17)</f>
        <v>476</v>
      </c>
      <c r="J18" s="17"/>
      <c r="K18" s="12"/>
      <c r="L18" s="12"/>
      <c r="M18" s="12"/>
      <c r="N18" s="12"/>
      <c r="O18" s="12"/>
      <c r="P18" s="14">
        <f>SUM(P15:P16)</f>
        <v>0</v>
      </c>
      <c r="Q18" s="15">
        <f>SUM(Q15:Q16)</f>
        <v>0</v>
      </c>
      <c r="R18" s="15">
        <f>SUM(R15:R17)</f>
        <v>306</v>
      </c>
      <c r="S18" s="12"/>
      <c r="T18" s="12"/>
      <c r="U18" s="20">
        <f>I18+R18</f>
        <v>782</v>
      </c>
    </row>
    <row r="19" s="1" customFormat="1" ht="19.1" spans="1:21">
      <c r="A19" s="16" t="s">
        <v>152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1">
        <f>U11+U18</f>
        <v>10970</v>
      </c>
    </row>
  </sheetData>
  <mergeCells count="13">
    <mergeCell ref="A1:U1"/>
    <mergeCell ref="C2:K2"/>
    <mergeCell ref="L2:T2"/>
    <mergeCell ref="A12:U12"/>
    <mergeCell ref="C13:K13"/>
    <mergeCell ref="L13:T13"/>
    <mergeCell ref="A19:T19"/>
    <mergeCell ref="A2:A3"/>
    <mergeCell ref="A13:A14"/>
    <mergeCell ref="B2:B3"/>
    <mergeCell ref="B13:B14"/>
    <mergeCell ref="U2:U3"/>
    <mergeCell ref="U13:U14"/>
  </mergeCells>
  <conditionalFormatting sqref="B4">
    <cfRule type="duplicateValues" dxfId="0" priority="6"/>
    <cfRule type="duplicateValues" dxfId="0" priority="5"/>
  </conditionalFormatting>
  <conditionalFormatting sqref="B5">
    <cfRule type="duplicateValues" dxfId="0" priority="4"/>
    <cfRule type="duplicateValues" dxfId="0" priority="3"/>
  </conditionalFormatting>
  <conditionalFormatting sqref="B6">
    <cfRule type="duplicateValues" dxfId="0" priority="8"/>
    <cfRule type="duplicateValues" dxfId="0" priority="7"/>
  </conditionalFormatting>
  <conditionalFormatting sqref="B15">
    <cfRule type="duplicateValues" dxfId="0" priority="2"/>
    <cfRule type="duplicateValues" dxfId="0" priority="1"/>
  </conditionalFormatting>
  <conditionalFormatting sqref="B7:B10">
    <cfRule type="duplicateValues" dxfId="0" priority="10"/>
    <cfRule type="duplicateValues" dxfId="0" priority="9"/>
  </conditionalFormatting>
  <conditionalFormatting sqref="B16:B17">
    <cfRule type="duplicateValues" dxfId="0" priority="12"/>
    <cfRule type="duplicateValues" dxfId="0" priority="11"/>
  </conditionalFormatting>
  <dataValidations count="2">
    <dataValidation type="list" allowBlank="1" showInputMessage="1" showErrorMessage="1" sqref="J4:J10 J15:J17 S4:S10 S15:S17">
      <formula1>"折扣经济舱,全价经济舱,头等舱/公务舱,商务座,一等座,二等座,其它"</formula1>
    </dataValidation>
    <dataValidation type="list" allowBlank="1" showInputMessage="1" showErrorMessage="1" sqref="K4:K10 K15:K17 T4:T10 T15:T17">
      <formula1>"已出票,未出票,其它"</formula1>
    </dataValidation>
  </dataValidations>
  <printOptions horizontalCentered="1"/>
  <pageMargins left="0.306944444444444" right="0.306944444444444" top="0.357638888888889" bottom="0.357638888888889" header="0.298611111111111" footer="0.298611111111111"/>
  <pageSetup paperSize="9" scale="6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2024-01-23T06:12:38Z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DA2C739FBA284EA7A8C5FF5FC170A8BB_12</vt:lpwstr>
  </property>
</Properties>
</file>