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 tabRatio="693"/>
  </bookViews>
  <sheets>
    <sheet name="报价" sheetId="11" r:id="rId1"/>
  </sheets>
  <calcPr calcId="144525"/>
</workbook>
</file>

<file path=xl/sharedStrings.xml><?xml version="1.0" encoding="utf-8"?>
<sst xmlns="http://schemas.openxmlformats.org/spreadsheetml/2006/main" count="61">
  <si>
    <t>5月总监季度例会</t>
  </si>
  <si>
    <t>后台报价</t>
  </si>
  <si>
    <t>报价项目</t>
  </si>
  <si>
    <t>报价规格</t>
  </si>
  <si>
    <t>预算数量</t>
  </si>
  <si>
    <t>预算价格</t>
  </si>
  <si>
    <t>结算数量</t>
  </si>
  <si>
    <t>结算价格</t>
  </si>
  <si>
    <t>备注</t>
  </si>
  <si>
    <t>差价</t>
  </si>
  <si>
    <t>NO.</t>
  </si>
  <si>
    <t>单位</t>
  </si>
  <si>
    <t>单价</t>
  </si>
  <si>
    <t>小计</t>
  </si>
  <si>
    <t>住宿</t>
  </si>
  <si>
    <t>维也纳国际酒店（张家界天门山店）</t>
  </si>
  <si>
    <t>标间</t>
  </si>
  <si>
    <t>间</t>
  </si>
  <si>
    <t>晚</t>
  </si>
  <si>
    <t>双床</t>
  </si>
  <si>
    <t>大床</t>
  </si>
  <si>
    <t>酒店合计</t>
  </si>
  <si>
    <t>餐饮</t>
  </si>
  <si>
    <t>午餐</t>
  </si>
  <si>
    <t>人</t>
  </si>
  <si>
    <t>餐</t>
  </si>
  <si>
    <t>5月10日 午餐自助</t>
  </si>
  <si>
    <t>5月10日晚餐外出用餐</t>
  </si>
  <si>
    <t>5月11日晚宴请-特色餐厅</t>
  </si>
  <si>
    <t>用餐合计</t>
  </si>
  <si>
    <t>交通</t>
  </si>
  <si>
    <t>31座</t>
  </si>
  <si>
    <t>辆</t>
  </si>
  <si>
    <t>天</t>
  </si>
  <si>
    <t>5月11日参观全天包车</t>
  </si>
  <si>
    <t>次</t>
  </si>
  <si>
    <t>5月10日外出用餐</t>
  </si>
  <si>
    <t>交通费合计</t>
  </si>
  <si>
    <t>会议</t>
  </si>
  <si>
    <t>个</t>
  </si>
  <si>
    <t>10号下午 3个会议室</t>
  </si>
  <si>
    <t>10号上午 1号会议室</t>
  </si>
  <si>
    <t>5月11日上午 天门山景区</t>
  </si>
  <si>
    <t>鞋套</t>
  </si>
  <si>
    <t>天门山扶梯</t>
  </si>
  <si>
    <t>玻璃桥+大峡谷套票</t>
  </si>
  <si>
    <t>5月12日 土家风情园</t>
  </si>
  <si>
    <t>会议费用合计</t>
  </si>
  <si>
    <t>人工费</t>
  </si>
  <si>
    <t>躺</t>
  </si>
  <si>
    <t>5月9日、5月10日</t>
  </si>
  <si>
    <t>补贴</t>
  </si>
  <si>
    <t>导游：11日2人，12日1人</t>
  </si>
  <si>
    <t>酒店跟会人员：5月9-10人</t>
  </si>
  <si>
    <t>其他方案</t>
  </si>
  <si>
    <t>项</t>
  </si>
  <si>
    <t>保险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</si>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</sst>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\¥#,##0.00;[Red]\¥\-#,##0.00"/>
  </numFmts>
  <fonts count="33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b/>
      <sz val="9"/>
      <name val="微软雅黑"/>
      <charset val="134"/>
    </font>
    <font>
      <sz val="11"/>
      <color rgb="FFFF0000"/>
      <name val="等线"/>
      <charset val="134"/>
      <scheme val="minor"/>
    </font>
    <font>
      <sz val="9"/>
      <color rgb="FFFF0000"/>
      <name val="微软雅黑"/>
      <charset val="134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8"/>
      <name val="Arial"/>
      <charset val="0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30" fillId="0" borderId="0"/>
  </cellStyleXfs>
  <cellXfs count="62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6" borderId="5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7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8" fillId="6" borderId="5" xfId="0" applyNumberFormat="1" applyFont="1" applyFill="1" applyBorder="1" applyAlignment="1">
      <alignment horizontal="center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8" fillId="6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58" fontId="4" fillId="3" borderId="1" xfId="0" applyNumberFormat="1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176" fontId="0" fillId="0" borderId="0" xfId="0" applyNumberFormat="1" applyFont="1" applyAlignment="1"/>
    <xf numFmtId="0" fontId="4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"/>
  <sheetViews>
    <sheetView tabSelected="1" zoomScale="90" zoomScaleNormal="90" topLeftCell="A7" workbookViewId="0">
      <selection activeCell="O13" sqref="O13"/>
    </sheetView>
  </sheetViews>
  <sheetFormatPr defaultColWidth="9" defaultRowHeight="14"/>
  <cols>
    <col min="1" max="1" width="8.75" style="1" customWidth="1"/>
    <col min="2" max="2" width="15.5833333333333" style="1" customWidth="1"/>
    <col min="3" max="3" width="8.75" style="1" customWidth="1"/>
    <col min="4" max="4" width="4.375" style="1" customWidth="1"/>
    <col min="5" max="5" width="4.5" style="1" customWidth="1"/>
    <col min="6" max="6" width="4.375" style="1" customWidth="1"/>
    <col min="7" max="7" width="4.5" style="1" customWidth="1"/>
    <col min="8" max="8" width="8.75" style="2" customWidth="1"/>
    <col min="9" max="9" width="13.375" style="1" customWidth="1"/>
    <col min="10" max="10" width="8.75" style="1" customWidth="1"/>
    <col min="11" max="11" width="5.25" style="1" customWidth="1"/>
    <col min="12" max="12" width="5.875" style="1" customWidth="1"/>
    <col min="13" max="13" width="5.25" style="1" customWidth="1"/>
    <col min="14" max="14" width="7.625" style="2" customWidth="1"/>
    <col min="15" max="15" width="11.5" style="1" customWidth="1"/>
    <col min="16" max="16" width="19.3333333333333" style="1" customWidth="1"/>
    <col min="17" max="17" width="12.25" style="3" customWidth="1"/>
    <col min="18" max="18" width="9" style="1"/>
    <col min="19" max="19" width="10.25" style="1" customWidth="1"/>
    <col min="20" max="258" width="9" style="1"/>
    <col min="259" max="259" width="16.625" style="1" customWidth="1"/>
    <col min="260" max="260" width="12" style="1" customWidth="1"/>
    <col min="261" max="266" width="9" style="1" customWidth="1"/>
    <col min="267" max="270" width="5.25" style="1" customWidth="1"/>
    <col min="271" max="271" width="5.875" style="1" customWidth="1"/>
    <col min="272" max="272" width="10.875" style="1" customWidth="1"/>
    <col min="273" max="273" width="21.875" style="1" customWidth="1"/>
    <col min="274" max="514" width="9" style="1"/>
    <col min="515" max="515" width="16.625" style="1" customWidth="1"/>
    <col min="516" max="516" width="12" style="1" customWidth="1"/>
    <col min="517" max="522" width="9" style="1" customWidth="1"/>
    <col min="523" max="526" width="5.25" style="1" customWidth="1"/>
    <col min="527" max="527" width="5.875" style="1" customWidth="1"/>
    <col min="528" max="528" width="10.875" style="1" customWidth="1"/>
    <col min="529" max="529" width="21.875" style="1" customWidth="1"/>
    <col min="530" max="770" width="9" style="1"/>
    <col min="771" max="771" width="16.625" style="1" customWidth="1"/>
    <col min="772" max="772" width="12" style="1" customWidth="1"/>
    <col min="773" max="778" width="9" style="1" customWidth="1"/>
    <col min="779" max="782" width="5.25" style="1" customWidth="1"/>
    <col min="783" max="783" width="5.875" style="1" customWidth="1"/>
    <col min="784" max="784" width="10.875" style="1" customWidth="1"/>
    <col min="785" max="785" width="21.875" style="1" customWidth="1"/>
    <col min="786" max="1026" width="9" style="1"/>
    <col min="1027" max="1027" width="16.625" style="1" customWidth="1"/>
    <col min="1028" max="1028" width="12" style="1" customWidth="1"/>
    <col min="1029" max="1034" width="9" style="1" customWidth="1"/>
    <col min="1035" max="1038" width="5.25" style="1" customWidth="1"/>
    <col min="1039" max="1039" width="5.875" style="1" customWidth="1"/>
    <col min="1040" max="1040" width="10.875" style="1" customWidth="1"/>
    <col min="1041" max="1041" width="21.875" style="1" customWidth="1"/>
    <col min="1042" max="1282" width="9" style="1"/>
    <col min="1283" max="1283" width="16.625" style="1" customWidth="1"/>
    <col min="1284" max="1284" width="12" style="1" customWidth="1"/>
    <col min="1285" max="1290" width="9" style="1" customWidth="1"/>
    <col min="1291" max="1294" width="5.25" style="1" customWidth="1"/>
    <col min="1295" max="1295" width="5.875" style="1" customWidth="1"/>
    <col min="1296" max="1296" width="10.875" style="1" customWidth="1"/>
    <col min="1297" max="1297" width="21.875" style="1" customWidth="1"/>
    <col min="1298" max="1538" width="9" style="1"/>
    <col min="1539" max="1539" width="16.625" style="1" customWidth="1"/>
    <col min="1540" max="1540" width="12" style="1" customWidth="1"/>
    <col min="1541" max="1546" width="9" style="1" customWidth="1"/>
    <col min="1547" max="1550" width="5.25" style="1" customWidth="1"/>
    <col min="1551" max="1551" width="5.875" style="1" customWidth="1"/>
    <col min="1552" max="1552" width="10.875" style="1" customWidth="1"/>
    <col min="1553" max="1553" width="21.875" style="1" customWidth="1"/>
    <col min="1554" max="1794" width="9" style="1"/>
    <col min="1795" max="1795" width="16.625" style="1" customWidth="1"/>
    <col min="1796" max="1796" width="12" style="1" customWidth="1"/>
    <col min="1797" max="1802" width="9" style="1" customWidth="1"/>
    <col min="1803" max="1806" width="5.25" style="1" customWidth="1"/>
    <col min="1807" max="1807" width="5.875" style="1" customWidth="1"/>
    <col min="1808" max="1808" width="10.875" style="1" customWidth="1"/>
    <col min="1809" max="1809" width="21.875" style="1" customWidth="1"/>
    <col min="1810" max="2050" width="9" style="1"/>
    <col min="2051" max="2051" width="16.625" style="1" customWidth="1"/>
    <col min="2052" max="2052" width="12" style="1" customWidth="1"/>
    <col min="2053" max="2058" width="9" style="1" customWidth="1"/>
    <col min="2059" max="2062" width="5.25" style="1" customWidth="1"/>
    <col min="2063" max="2063" width="5.875" style="1" customWidth="1"/>
    <col min="2064" max="2064" width="10.875" style="1" customWidth="1"/>
    <col min="2065" max="2065" width="21.875" style="1" customWidth="1"/>
    <col min="2066" max="2306" width="9" style="1"/>
    <col min="2307" max="2307" width="16.625" style="1" customWidth="1"/>
    <col min="2308" max="2308" width="12" style="1" customWidth="1"/>
    <col min="2309" max="2314" width="9" style="1" customWidth="1"/>
    <col min="2315" max="2318" width="5.25" style="1" customWidth="1"/>
    <col min="2319" max="2319" width="5.875" style="1" customWidth="1"/>
    <col min="2320" max="2320" width="10.875" style="1" customWidth="1"/>
    <col min="2321" max="2321" width="21.875" style="1" customWidth="1"/>
    <col min="2322" max="2562" width="9" style="1"/>
    <col min="2563" max="2563" width="16.625" style="1" customWidth="1"/>
    <col min="2564" max="2564" width="12" style="1" customWidth="1"/>
    <col min="2565" max="2570" width="9" style="1" customWidth="1"/>
    <col min="2571" max="2574" width="5.25" style="1" customWidth="1"/>
    <col min="2575" max="2575" width="5.875" style="1" customWidth="1"/>
    <col min="2576" max="2576" width="10.875" style="1" customWidth="1"/>
    <col min="2577" max="2577" width="21.875" style="1" customWidth="1"/>
    <col min="2578" max="2818" width="9" style="1"/>
    <col min="2819" max="2819" width="16.625" style="1" customWidth="1"/>
    <col min="2820" max="2820" width="12" style="1" customWidth="1"/>
    <col min="2821" max="2826" width="9" style="1" customWidth="1"/>
    <col min="2827" max="2830" width="5.25" style="1" customWidth="1"/>
    <col min="2831" max="2831" width="5.875" style="1" customWidth="1"/>
    <col min="2832" max="2832" width="10.875" style="1" customWidth="1"/>
    <col min="2833" max="2833" width="21.875" style="1" customWidth="1"/>
    <col min="2834" max="3074" width="9" style="1"/>
    <col min="3075" max="3075" width="16.625" style="1" customWidth="1"/>
    <col min="3076" max="3076" width="12" style="1" customWidth="1"/>
    <col min="3077" max="3082" width="9" style="1" customWidth="1"/>
    <col min="3083" max="3086" width="5.25" style="1" customWidth="1"/>
    <col min="3087" max="3087" width="5.875" style="1" customWidth="1"/>
    <col min="3088" max="3088" width="10.875" style="1" customWidth="1"/>
    <col min="3089" max="3089" width="21.875" style="1" customWidth="1"/>
    <col min="3090" max="3330" width="9" style="1"/>
    <col min="3331" max="3331" width="16.625" style="1" customWidth="1"/>
    <col min="3332" max="3332" width="12" style="1" customWidth="1"/>
    <col min="3333" max="3338" width="9" style="1" customWidth="1"/>
    <col min="3339" max="3342" width="5.25" style="1" customWidth="1"/>
    <col min="3343" max="3343" width="5.875" style="1" customWidth="1"/>
    <col min="3344" max="3344" width="10.875" style="1" customWidth="1"/>
    <col min="3345" max="3345" width="21.875" style="1" customWidth="1"/>
    <col min="3346" max="3586" width="9" style="1"/>
    <col min="3587" max="3587" width="16.625" style="1" customWidth="1"/>
    <col min="3588" max="3588" width="12" style="1" customWidth="1"/>
    <col min="3589" max="3594" width="9" style="1" customWidth="1"/>
    <col min="3595" max="3598" width="5.25" style="1" customWidth="1"/>
    <col min="3599" max="3599" width="5.875" style="1" customWidth="1"/>
    <col min="3600" max="3600" width="10.875" style="1" customWidth="1"/>
    <col min="3601" max="3601" width="21.875" style="1" customWidth="1"/>
    <col min="3602" max="3842" width="9" style="1"/>
    <col min="3843" max="3843" width="16.625" style="1" customWidth="1"/>
    <col min="3844" max="3844" width="12" style="1" customWidth="1"/>
    <col min="3845" max="3850" width="9" style="1" customWidth="1"/>
    <col min="3851" max="3854" width="5.25" style="1" customWidth="1"/>
    <col min="3855" max="3855" width="5.875" style="1" customWidth="1"/>
    <col min="3856" max="3856" width="10.875" style="1" customWidth="1"/>
    <col min="3857" max="3857" width="21.875" style="1" customWidth="1"/>
    <col min="3858" max="4098" width="9" style="1"/>
    <col min="4099" max="4099" width="16.625" style="1" customWidth="1"/>
    <col min="4100" max="4100" width="12" style="1" customWidth="1"/>
    <col min="4101" max="4106" width="9" style="1" customWidth="1"/>
    <col min="4107" max="4110" width="5.25" style="1" customWidth="1"/>
    <col min="4111" max="4111" width="5.875" style="1" customWidth="1"/>
    <col min="4112" max="4112" width="10.875" style="1" customWidth="1"/>
    <col min="4113" max="4113" width="21.875" style="1" customWidth="1"/>
    <col min="4114" max="4354" width="9" style="1"/>
    <col min="4355" max="4355" width="16.625" style="1" customWidth="1"/>
    <col min="4356" max="4356" width="12" style="1" customWidth="1"/>
    <col min="4357" max="4362" width="9" style="1" customWidth="1"/>
    <col min="4363" max="4366" width="5.25" style="1" customWidth="1"/>
    <col min="4367" max="4367" width="5.875" style="1" customWidth="1"/>
    <col min="4368" max="4368" width="10.875" style="1" customWidth="1"/>
    <col min="4369" max="4369" width="21.875" style="1" customWidth="1"/>
    <col min="4370" max="4610" width="9" style="1"/>
    <col min="4611" max="4611" width="16.625" style="1" customWidth="1"/>
    <col min="4612" max="4612" width="12" style="1" customWidth="1"/>
    <col min="4613" max="4618" width="9" style="1" customWidth="1"/>
    <col min="4619" max="4622" width="5.25" style="1" customWidth="1"/>
    <col min="4623" max="4623" width="5.875" style="1" customWidth="1"/>
    <col min="4624" max="4624" width="10.875" style="1" customWidth="1"/>
    <col min="4625" max="4625" width="21.875" style="1" customWidth="1"/>
    <col min="4626" max="4866" width="9" style="1"/>
    <col min="4867" max="4867" width="16.625" style="1" customWidth="1"/>
    <col min="4868" max="4868" width="12" style="1" customWidth="1"/>
    <col min="4869" max="4874" width="9" style="1" customWidth="1"/>
    <col min="4875" max="4878" width="5.25" style="1" customWidth="1"/>
    <col min="4879" max="4879" width="5.875" style="1" customWidth="1"/>
    <col min="4880" max="4880" width="10.875" style="1" customWidth="1"/>
    <col min="4881" max="4881" width="21.875" style="1" customWidth="1"/>
    <col min="4882" max="5122" width="9" style="1"/>
    <col min="5123" max="5123" width="16.625" style="1" customWidth="1"/>
    <col min="5124" max="5124" width="12" style="1" customWidth="1"/>
    <col min="5125" max="5130" width="9" style="1" customWidth="1"/>
    <col min="5131" max="5134" width="5.25" style="1" customWidth="1"/>
    <col min="5135" max="5135" width="5.875" style="1" customWidth="1"/>
    <col min="5136" max="5136" width="10.875" style="1" customWidth="1"/>
    <col min="5137" max="5137" width="21.875" style="1" customWidth="1"/>
    <col min="5138" max="5378" width="9" style="1"/>
    <col min="5379" max="5379" width="16.625" style="1" customWidth="1"/>
    <col min="5380" max="5380" width="12" style="1" customWidth="1"/>
    <col min="5381" max="5386" width="9" style="1" customWidth="1"/>
    <col min="5387" max="5390" width="5.25" style="1" customWidth="1"/>
    <col min="5391" max="5391" width="5.875" style="1" customWidth="1"/>
    <col min="5392" max="5392" width="10.875" style="1" customWidth="1"/>
    <col min="5393" max="5393" width="21.875" style="1" customWidth="1"/>
    <col min="5394" max="5634" width="9" style="1"/>
    <col min="5635" max="5635" width="16.625" style="1" customWidth="1"/>
    <col min="5636" max="5636" width="12" style="1" customWidth="1"/>
    <col min="5637" max="5642" width="9" style="1" customWidth="1"/>
    <col min="5643" max="5646" width="5.25" style="1" customWidth="1"/>
    <col min="5647" max="5647" width="5.875" style="1" customWidth="1"/>
    <col min="5648" max="5648" width="10.875" style="1" customWidth="1"/>
    <col min="5649" max="5649" width="21.875" style="1" customWidth="1"/>
    <col min="5650" max="5890" width="9" style="1"/>
    <col min="5891" max="5891" width="16.625" style="1" customWidth="1"/>
    <col min="5892" max="5892" width="12" style="1" customWidth="1"/>
    <col min="5893" max="5898" width="9" style="1" customWidth="1"/>
    <col min="5899" max="5902" width="5.25" style="1" customWidth="1"/>
    <col min="5903" max="5903" width="5.875" style="1" customWidth="1"/>
    <col min="5904" max="5904" width="10.875" style="1" customWidth="1"/>
    <col min="5905" max="5905" width="21.875" style="1" customWidth="1"/>
    <col min="5906" max="6146" width="9" style="1"/>
    <col min="6147" max="6147" width="16.625" style="1" customWidth="1"/>
    <col min="6148" max="6148" width="12" style="1" customWidth="1"/>
    <col min="6149" max="6154" width="9" style="1" customWidth="1"/>
    <col min="6155" max="6158" width="5.25" style="1" customWidth="1"/>
    <col min="6159" max="6159" width="5.875" style="1" customWidth="1"/>
    <col min="6160" max="6160" width="10.875" style="1" customWidth="1"/>
    <col min="6161" max="6161" width="21.875" style="1" customWidth="1"/>
    <col min="6162" max="6402" width="9" style="1"/>
    <col min="6403" max="6403" width="16.625" style="1" customWidth="1"/>
    <col min="6404" max="6404" width="12" style="1" customWidth="1"/>
    <col min="6405" max="6410" width="9" style="1" customWidth="1"/>
    <col min="6411" max="6414" width="5.25" style="1" customWidth="1"/>
    <col min="6415" max="6415" width="5.875" style="1" customWidth="1"/>
    <col min="6416" max="6416" width="10.875" style="1" customWidth="1"/>
    <col min="6417" max="6417" width="21.875" style="1" customWidth="1"/>
    <col min="6418" max="6658" width="9" style="1"/>
    <col min="6659" max="6659" width="16.625" style="1" customWidth="1"/>
    <col min="6660" max="6660" width="12" style="1" customWidth="1"/>
    <col min="6661" max="6666" width="9" style="1" customWidth="1"/>
    <col min="6667" max="6670" width="5.25" style="1" customWidth="1"/>
    <col min="6671" max="6671" width="5.875" style="1" customWidth="1"/>
    <col min="6672" max="6672" width="10.875" style="1" customWidth="1"/>
    <col min="6673" max="6673" width="21.875" style="1" customWidth="1"/>
    <col min="6674" max="6914" width="9" style="1"/>
    <col min="6915" max="6915" width="16.625" style="1" customWidth="1"/>
    <col min="6916" max="6916" width="12" style="1" customWidth="1"/>
    <col min="6917" max="6922" width="9" style="1" customWidth="1"/>
    <col min="6923" max="6926" width="5.25" style="1" customWidth="1"/>
    <col min="6927" max="6927" width="5.875" style="1" customWidth="1"/>
    <col min="6928" max="6928" width="10.875" style="1" customWidth="1"/>
    <col min="6929" max="6929" width="21.875" style="1" customWidth="1"/>
    <col min="6930" max="7170" width="9" style="1"/>
    <col min="7171" max="7171" width="16.625" style="1" customWidth="1"/>
    <col min="7172" max="7172" width="12" style="1" customWidth="1"/>
    <col min="7173" max="7178" width="9" style="1" customWidth="1"/>
    <col min="7179" max="7182" width="5.25" style="1" customWidth="1"/>
    <col min="7183" max="7183" width="5.875" style="1" customWidth="1"/>
    <col min="7184" max="7184" width="10.875" style="1" customWidth="1"/>
    <col min="7185" max="7185" width="21.875" style="1" customWidth="1"/>
    <col min="7186" max="7426" width="9" style="1"/>
    <col min="7427" max="7427" width="16.625" style="1" customWidth="1"/>
    <col min="7428" max="7428" width="12" style="1" customWidth="1"/>
    <col min="7429" max="7434" width="9" style="1" customWidth="1"/>
    <col min="7435" max="7438" width="5.25" style="1" customWidth="1"/>
    <col min="7439" max="7439" width="5.875" style="1" customWidth="1"/>
    <col min="7440" max="7440" width="10.875" style="1" customWidth="1"/>
    <col min="7441" max="7441" width="21.875" style="1" customWidth="1"/>
    <col min="7442" max="7682" width="9" style="1"/>
    <col min="7683" max="7683" width="16.625" style="1" customWidth="1"/>
    <col min="7684" max="7684" width="12" style="1" customWidth="1"/>
    <col min="7685" max="7690" width="9" style="1" customWidth="1"/>
    <col min="7691" max="7694" width="5.25" style="1" customWidth="1"/>
    <col min="7695" max="7695" width="5.875" style="1" customWidth="1"/>
    <col min="7696" max="7696" width="10.875" style="1" customWidth="1"/>
    <col min="7697" max="7697" width="21.875" style="1" customWidth="1"/>
    <col min="7698" max="7938" width="9" style="1"/>
    <col min="7939" max="7939" width="16.625" style="1" customWidth="1"/>
    <col min="7940" max="7940" width="12" style="1" customWidth="1"/>
    <col min="7941" max="7946" width="9" style="1" customWidth="1"/>
    <col min="7947" max="7950" width="5.25" style="1" customWidth="1"/>
    <col min="7951" max="7951" width="5.875" style="1" customWidth="1"/>
    <col min="7952" max="7952" width="10.875" style="1" customWidth="1"/>
    <col min="7953" max="7953" width="21.875" style="1" customWidth="1"/>
    <col min="7954" max="8194" width="9" style="1"/>
    <col min="8195" max="8195" width="16.625" style="1" customWidth="1"/>
    <col min="8196" max="8196" width="12" style="1" customWidth="1"/>
    <col min="8197" max="8202" width="9" style="1" customWidth="1"/>
    <col min="8203" max="8206" width="5.25" style="1" customWidth="1"/>
    <col min="8207" max="8207" width="5.875" style="1" customWidth="1"/>
    <col min="8208" max="8208" width="10.875" style="1" customWidth="1"/>
    <col min="8209" max="8209" width="21.875" style="1" customWidth="1"/>
    <col min="8210" max="8450" width="9" style="1"/>
    <col min="8451" max="8451" width="16.625" style="1" customWidth="1"/>
    <col min="8452" max="8452" width="12" style="1" customWidth="1"/>
    <col min="8453" max="8458" width="9" style="1" customWidth="1"/>
    <col min="8459" max="8462" width="5.25" style="1" customWidth="1"/>
    <col min="8463" max="8463" width="5.875" style="1" customWidth="1"/>
    <col min="8464" max="8464" width="10.875" style="1" customWidth="1"/>
    <col min="8465" max="8465" width="21.875" style="1" customWidth="1"/>
    <col min="8466" max="8706" width="9" style="1"/>
    <col min="8707" max="8707" width="16.625" style="1" customWidth="1"/>
    <col min="8708" max="8708" width="12" style="1" customWidth="1"/>
    <col min="8709" max="8714" width="9" style="1" customWidth="1"/>
    <col min="8715" max="8718" width="5.25" style="1" customWidth="1"/>
    <col min="8719" max="8719" width="5.875" style="1" customWidth="1"/>
    <col min="8720" max="8720" width="10.875" style="1" customWidth="1"/>
    <col min="8721" max="8721" width="21.875" style="1" customWidth="1"/>
    <col min="8722" max="8962" width="9" style="1"/>
    <col min="8963" max="8963" width="16.625" style="1" customWidth="1"/>
    <col min="8964" max="8964" width="12" style="1" customWidth="1"/>
    <col min="8965" max="8970" width="9" style="1" customWidth="1"/>
    <col min="8971" max="8974" width="5.25" style="1" customWidth="1"/>
    <col min="8975" max="8975" width="5.875" style="1" customWidth="1"/>
    <col min="8976" max="8976" width="10.875" style="1" customWidth="1"/>
    <col min="8977" max="8977" width="21.875" style="1" customWidth="1"/>
    <col min="8978" max="9218" width="9" style="1"/>
    <col min="9219" max="9219" width="16.625" style="1" customWidth="1"/>
    <col min="9220" max="9220" width="12" style="1" customWidth="1"/>
    <col min="9221" max="9226" width="9" style="1" customWidth="1"/>
    <col min="9227" max="9230" width="5.25" style="1" customWidth="1"/>
    <col min="9231" max="9231" width="5.875" style="1" customWidth="1"/>
    <col min="9232" max="9232" width="10.875" style="1" customWidth="1"/>
    <col min="9233" max="9233" width="21.875" style="1" customWidth="1"/>
    <col min="9234" max="9474" width="9" style="1"/>
    <col min="9475" max="9475" width="16.625" style="1" customWidth="1"/>
    <col min="9476" max="9476" width="12" style="1" customWidth="1"/>
    <col min="9477" max="9482" width="9" style="1" customWidth="1"/>
    <col min="9483" max="9486" width="5.25" style="1" customWidth="1"/>
    <col min="9487" max="9487" width="5.875" style="1" customWidth="1"/>
    <col min="9488" max="9488" width="10.875" style="1" customWidth="1"/>
    <col min="9489" max="9489" width="21.875" style="1" customWidth="1"/>
    <col min="9490" max="9730" width="9" style="1"/>
    <col min="9731" max="9731" width="16.625" style="1" customWidth="1"/>
    <col min="9732" max="9732" width="12" style="1" customWidth="1"/>
    <col min="9733" max="9738" width="9" style="1" customWidth="1"/>
    <col min="9739" max="9742" width="5.25" style="1" customWidth="1"/>
    <col min="9743" max="9743" width="5.875" style="1" customWidth="1"/>
    <col min="9744" max="9744" width="10.875" style="1" customWidth="1"/>
    <col min="9745" max="9745" width="21.875" style="1" customWidth="1"/>
    <col min="9746" max="9986" width="9" style="1"/>
    <col min="9987" max="9987" width="16.625" style="1" customWidth="1"/>
    <col min="9988" max="9988" width="12" style="1" customWidth="1"/>
    <col min="9989" max="9994" width="9" style="1" customWidth="1"/>
    <col min="9995" max="9998" width="5.25" style="1" customWidth="1"/>
    <col min="9999" max="9999" width="5.875" style="1" customWidth="1"/>
    <col min="10000" max="10000" width="10.875" style="1" customWidth="1"/>
    <col min="10001" max="10001" width="21.875" style="1" customWidth="1"/>
    <col min="10002" max="10242" width="9" style="1"/>
    <col min="10243" max="10243" width="16.625" style="1" customWidth="1"/>
    <col min="10244" max="10244" width="12" style="1" customWidth="1"/>
    <col min="10245" max="10250" width="9" style="1" customWidth="1"/>
    <col min="10251" max="10254" width="5.25" style="1" customWidth="1"/>
    <col min="10255" max="10255" width="5.875" style="1" customWidth="1"/>
    <col min="10256" max="10256" width="10.875" style="1" customWidth="1"/>
    <col min="10257" max="10257" width="21.875" style="1" customWidth="1"/>
    <col min="10258" max="10498" width="9" style="1"/>
    <col min="10499" max="10499" width="16.625" style="1" customWidth="1"/>
    <col min="10500" max="10500" width="12" style="1" customWidth="1"/>
    <col min="10501" max="10506" width="9" style="1" customWidth="1"/>
    <col min="10507" max="10510" width="5.25" style="1" customWidth="1"/>
    <col min="10511" max="10511" width="5.875" style="1" customWidth="1"/>
    <col min="10512" max="10512" width="10.875" style="1" customWidth="1"/>
    <col min="10513" max="10513" width="21.875" style="1" customWidth="1"/>
    <col min="10514" max="10754" width="9" style="1"/>
    <col min="10755" max="10755" width="16.625" style="1" customWidth="1"/>
    <col min="10756" max="10756" width="12" style="1" customWidth="1"/>
    <col min="10757" max="10762" width="9" style="1" customWidth="1"/>
    <col min="10763" max="10766" width="5.25" style="1" customWidth="1"/>
    <col min="10767" max="10767" width="5.875" style="1" customWidth="1"/>
    <col min="10768" max="10768" width="10.875" style="1" customWidth="1"/>
    <col min="10769" max="10769" width="21.875" style="1" customWidth="1"/>
    <col min="10770" max="11010" width="9" style="1"/>
    <col min="11011" max="11011" width="16.625" style="1" customWidth="1"/>
    <col min="11012" max="11012" width="12" style="1" customWidth="1"/>
    <col min="11013" max="11018" width="9" style="1" customWidth="1"/>
    <col min="11019" max="11022" width="5.25" style="1" customWidth="1"/>
    <col min="11023" max="11023" width="5.875" style="1" customWidth="1"/>
    <col min="11024" max="11024" width="10.875" style="1" customWidth="1"/>
    <col min="11025" max="11025" width="21.875" style="1" customWidth="1"/>
    <col min="11026" max="11266" width="9" style="1"/>
    <col min="11267" max="11267" width="16.625" style="1" customWidth="1"/>
    <col min="11268" max="11268" width="12" style="1" customWidth="1"/>
    <col min="11269" max="11274" width="9" style="1" customWidth="1"/>
    <col min="11275" max="11278" width="5.25" style="1" customWidth="1"/>
    <col min="11279" max="11279" width="5.875" style="1" customWidth="1"/>
    <col min="11280" max="11280" width="10.875" style="1" customWidth="1"/>
    <col min="11281" max="11281" width="21.875" style="1" customWidth="1"/>
    <col min="11282" max="11522" width="9" style="1"/>
    <col min="11523" max="11523" width="16.625" style="1" customWidth="1"/>
    <col min="11524" max="11524" width="12" style="1" customWidth="1"/>
    <col min="11525" max="11530" width="9" style="1" customWidth="1"/>
    <col min="11531" max="11534" width="5.25" style="1" customWidth="1"/>
    <col min="11535" max="11535" width="5.875" style="1" customWidth="1"/>
    <col min="11536" max="11536" width="10.875" style="1" customWidth="1"/>
    <col min="11537" max="11537" width="21.875" style="1" customWidth="1"/>
    <col min="11538" max="11778" width="9" style="1"/>
    <col min="11779" max="11779" width="16.625" style="1" customWidth="1"/>
    <col min="11780" max="11780" width="12" style="1" customWidth="1"/>
    <col min="11781" max="11786" width="9" style="1" customWidth="1"/>
    <col min="11787" max="11790" width="5.25" style="1" customWidth="1"/>
    <col min="11791" max="11791" width="5.875" style="1" customWidth="1"/>
    <col min="11792" max="11792" width="10.875" style="1" customWidth="1"/>
    <col min="11793" max="11793" width="21.875" style="1" customWidth="1"/>
    <col min="11794" max="12034" width="9" style="1"/>
    <col min="12035" max="12035" width="16.625" style="1" customWidth="1"/>
    <col min="12036" max="12036" width="12" style="1" customWidth="1"/>
    <col min="12037" max="12042" width="9" style="1" customWidth="1"/>
    <col min="12043" max="12046" width="5.25" style="1" customWidth="1"/>
    <col min="12047" max="12047" width="5.875" style="1" customWidth="1"/>
    <col min="12048" max="12048" width="10.875" style="1" customWidth="1"/>
    <col min="12049" max="12049" width="21.875" style="1" customWidth="1"/>
    <col min="12050" max="12290" width="9" style="1"/>
    <col min="12291" max="12291" width="16.625" style="1" customWidth="1"/>
    <col min="12292" max="12292" width="12" style="1" customWidth="1"/>
    <col min="12293" max="12298" width="9" style="1" customWidth="1"/>
    <col min="12299" max="12302" width="5.25" style="1" customWidth="1"/>
    <col min="12303" max="12303" width="5.875" style="1" customWidth="1"/>
    <col min="12304" max="12304" width="10.875" style="1" customWidth="1"/>
    <col min="12305" max="12305" width="21.875" style="1" customWidth="1"/>
    <col min="12306" max="12546" width="9" style="1"/>
    <col min="12547" max="12547" width="16.625" style="1" customWidth="1"/>
    <col min="12548" max="12548" width="12" style="1" customWidth="1"/>
    <col min="12549" max="12554" width="9" style="1" customWidth="1"/>
    <col min="12555" max="12558" width="5.25" style="1" customWidth="1"/>
    <col min="12559" max="12559" width="5.875" style="1" customWidth="1"/>
    <col min="12560" max="12560" width="10.875" style="1" customWidth="1"/>
    <col min="12561" max="12561" width="21.875" style="1" customWidth="1"/>
    <col min="12562" max="12802" width="9" style="1"/>
    <col min="12803" max="12803" width="16.625" style="1" customWidth="1"/>
    <col min="12804" max="12804" width="12" style="1" customWidth="1"/>
    <col min="12805" max="12810" width="9" style="1" customWidth="1"/>
    <col min="12811" max="12814" width="5.25" style="1" customWidth="1"/>
    <col min="12815" max="12815" width="5.875" style="1" customWidth="1"/>
    <col min="12816" max="12816" width="10.875" style="1" customWidth="1"/>
    <col min="12817" max="12817" width="21.875" style="1" customWidth="1"/>
    <col min="12818" max="13058" width="9" style="1"/>
    <col min="13059" max="13059" width="16.625" style="1" customWidth="1"/>
    <col min="13060" max="13060" width="12" style="1" customWidth="1"/>
    <col min="13061" max="13066" width="9" style="1" customWidth="1"/>
    <col min="13067" max="13070" width="5.25" style="1" customWidth="1"/>
    <col min="13071" max="13071" width="5.875" style="1" customWidth="1"/>
    <col min="13072" max="13072" width="10.875" style="1" customWidth="1"/>
    <col min="13073" max="13073" width="21.875" style="1" customWidth="1"/>
    <col min="13074" max="13314" width="9" style="1"/>
    <col min="13315" max="13315" width="16.625" style="1" customWidth="1"/>
    <col min="13316" max="13316" width="12" style="1" customWidth="1"/>
    <col min="13317" max="13322" width="9" style="1" customWidth="1"/>
    <col min="13323" max="13326" width="5.25" style="1" customWidth="1"/>
    <col min="13327" max="13327" width="5.875" style="1" customWidth="1"/>
    <col min="13328" max="13328" width="10.875" style="1" customWidth="1"/>
    <col min="13329" max="13329" width="21.875" style="1" customWidth="1"/>
    <col min="13330" max="13570" width="9" style="1"/>
    <col min="13571" max="13571" width="16.625" style="1" customWidth="1"/>
    <col min="13572" max="13572" width="12" style="1" customWidth="1"/>
    <col min="13573" max="13578" width="9" style="1" customWidth="1"/>
    <col min="13579" max="13582" width="5.25" style="1" customWidth="1"/>
    <col min="13583" max="13583" width="5.875" style="1" customWidth="1"/>
    <col min="13584" max="13584" width="10.875" style="1" customWidth="1"/>
    <col min="13585" max="13585" width="21.875" style="1" customWidth="1"/>
    <col min="13586" max="13826" width="9" style="1"/>
    <col min="13827" max="13827" width="16.625" style="1" customWidth="1"/>
    <col min="13828" max="13828" width="12" style="1" customWidth="1"/>
    <col min="13829" max="13834" width="9" style="1" customWidth="1"/>
    <col min="13835" max="13838" width="5.25" style="1" customWidth="1"/>
    <col min="13839" max="13839" width="5.875" style="1" customWidth="1"/>
    <col min="13840" max="13840" width="10.875" style="1" customWidth="1"/>
    <col min="13841" max="13841" width="21.875" style="1" customWidth="1"/>
    <col min="13842" max="14082" width="9" style="1"/>
    <col min="14083" max="14083" width="16.625" style="1" customWidth="1"/>
    <col min="14084" max="14084" width="12" style="1" customWidth="1"/>
    <col min="14085" max="14090" width="9" style="1" customWidth="1"/>
    <col min="14091" max="14094" width="5.25" style="1" customWidth="1"/>
    <col min="14095" max="14095" width="5.875" style="1" customWidth="1"/>
    <col min="14096" max="14096" width="10.875" style="1" customWidth="1"/>
    <col min="14097" max="14097" width="21.875" style="1" customWidth="1"/>
    <col min="14098" max="14338" width="9" style="1"/>
    <col min="14339" max="14339" width="16.625" style="1" customWidth="1"/>
    <col min="14340" max="14340" width="12" style="1" customWidth="1"/>
    <col min="14341" max="14346" width="9" style="1" customWidth="1"/>
    <col min="14347" max="14350" width="5.25" style="1" customWidth="1"/>
    <col min="14351" max="14351" width="5.875" style="1" customWidth="1"/>
    <col min="14352" max="14352" width="10.875" style="1" customWidth="1"/>
    <col min="14353" max="14353" width="21.875" style="1" customWidth="1"/>
    <col min="14354" max="14594" width="9" style="1"/>
    <col min="14595" max="14595" width="16.625" style="1" customWidth="1"/>
    <col min="14596" max="14596" width="12" style="1" customWidth="1"/>
    <col min="14597" max="14602" width="9" style="1" customWidth="1"/>
    <col min="14603" max="14606" width="5.25" style="1" customWidth="1"/>
    <col min="14607" max="14607" width="5.875" style="1" customWidth="1"/>
    <col min="14608" max="14608" width="10.875" style="1" customWidth="1"/>
    <col min="14609" max="14609" width="21.875" style="1" customWidth="1"/>
    <col min="14610" max="14850" width="9" style="1"/>
    <col min="14851" max="14851" width="16.625" style="1" customWidth="1"/>
    <col min="14852" max="14852" width="12" style="1" customWidth="1"/>
    <col min="14853" max="14858" width="9" style="1" customWidth="1"/>
    <col min="14859" max="14862" width="5.25" style="1" customWidth="1"/>
    <col min="14863" max="14863" width="5.875" style="1" customWidth="1"/>
    <col min="14864" max="14864" width="10.875" style="1" customWidth="1"/>
    <col min="14865" max="14865" width="21.875" style="1" customWidth="1"/>
    <col min="14866" max="15106" width="9" style="1"/>
    <col min="15107" max="15107" width="16.625" style="1" customWidth="1"/>
    <col min="15108" max="15108" width="12" style="1" customWidth="1"/>
    <col min="15109" max="15114" width="9" style="1" customWidth="1"/>
    <col min="15115" max="15118" width="5.25" style="1" customWidth="1"/>
    <col min="15119" max="15119" width="5.875" style="1" customWidth="1"/>
    <col min="15120" max="15120" width="10.875" style="1" customWidth="1"/>
    <col min="15121" max="15121" width="21.875" style="1" customWidth="1"/>
    <col min="15122" max="15362" width="9" style="1"/>
    <col min="15363" max="15363" width="16.625" style="1" customWidth="1"/>
    <col min="15364" max="15364" width="12" style="1" customWidth="1"/>
    <col min="15365" max="15370" width="9" style="1" customWidth="1"/>
    <col min="15371" max="15374" width="5.25" style="1" customWidth="1"/>
    <col min="15375" max="15375" width="5.875" style="1" customWidth="1"/>
    <col min="15376" max="15376" width="10.875" style="1" customWidth="1"/>
    <col min="15377" max="15377" width="21.875" style="1" customWidth="1"/>
    <col min="15378" max="15618" width="9" style="1"/>
    <col min="15619" max="15619" width="16.625" style="1" customWidth="1"/>
    <col min="15620" max="15620" width="12" style="1" customWidth="1"/>
    <col min="15621" max="15626" width="9" style="1" customWidth="1"/>
    <col min="15627" max="15630" width="5.25" style="1" customWidth="1"/>
    <col min="15631" max="15631" width="5.875" style="1" customWidth="1"/>
    <col min="15632" max="15632" width="10.875" style="1" customWidth="1"/>
    <col min="15633" max="15633" width="21.875" style="1" customWidth="1"/>
    <col min="15634" max="15874" width="9" style="1"/>
    <col min="15875" max="15875" width="16.625" style="1" customWidth="1"/>
    <col min="15876" max="15876" width="12" style="1" customWidth="1"/>
    <col min="15877" max="15882" width="9" style="1" customWidth="1"/>
    <col min="15883" max="15886" width="5.25" style="1" customWidth="1"/>
    <col min="15887" max="15887" width="5.875" style="1" customWidth="1"/>
    <col min="15888" max="15888" width="10.875" style="1" customWidth="1"/>
    <col min="15889" max="15889" width="21.875" style="1" customWidth="1"/>
    <col min="15890" max="16130" width="9" style="1"/>
    <col min="16131" max="16131" width="16.625" style="1" customWidth="1"/>
    <col min="16132" max="16132" width="12" style="1" customWidth="1"/>
    <col min="16133" max="16138" width="9" style="1" customWidth="1"/>
    <col min="16139" max="16142" width="5.25" style="1" customWidth="1"/>
    <col min="16143" max="16143" width="5.875" style="1" customWidth="1"/>
    <col min="16144" max="16144" width="10.875" style="1" customWidth="1"/>
    <col min="16145" max="16145" width="21.875" style="1" customWidth="1"/>
    <col min="16146" max="16377" width="9" style="1"/>
  </cols>
  <sheetData>
    <row r="1" ht="20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0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6" t="s">
        <v>2</v>
      </c>
      <c r="B3" s="6"/>
      <c r="C3" s="7" t="s">
        <v>3</v>
      </c>
      <c r="D3" s="6" t="s">
        <v>4</v>
      </c>
      <c r="E3" s="6"/>
      <c r="F3" s="6"/>
      <c r="G3" s="6"/>
      <c r="H3" s="6" t="s">
        <v>5</v>
      </c>
      <c r="I3" s="6"/>
      <c r="J3" s="33" t="s">
        <v>6</v>
      </c>
      <c r="K3" s="33"/>
      <c r="L3" s="33"/>
      <c r="M3" s="33"/>
      <c r="N3" s="33" t="s">
        <v>7</v>
      </c>
      <c r="O3" s="33"/>
      <c r="P3" s="34" t="s">
        <v>8</v>
      </c>
      <c r="Q3" s="34" t="s">
        <v>9</v>
      </c>
    </row>
    <row r="4" spans="1:17">
      <c r="A4" s="6"/>
      <c r="B4" s="6"/>
      <c r="C4" s="8"/>
      <c r="D4" s="6" t="s">
        <v>10</v>
      </c>
      <c r="E4" s="6" t="s">
        <v>11</v>
      </c>
      <c r="F4" s="6" t="s">
        <v>10</v>
      </c>
      <c r="G4" s="6" t="s">
        <v>11</v>
      </c>
      <c r="H4" s="6" t="s">
        <v>12</v>
      </c>
      <c r="I4" s="6" t="s">
        <v>13</v>
      </c>
      <c r="J4" s="33" t="s">
        <v>10</v>
      </c>
      <c r="K4" s="33" t="s">
        <v>11</v>
      </c>
      <c r="L4" s="33" t="s">
        <v>10</v>
      </c>
      <c r="M4" s="33" t="s">
        <v>11</v>
      </c>
      <c r="N4" s="33" t="s">
        <v>12</v>
      </c>
      <c r="O4" s="33" t="s">
        <v>13</v>
      </c>
      <c r="P4" s="33"/>
      <c r="Q4" s="33"/>
    </row>
    <row r="5" spans="1:17">
      <c r="A5" s="9" t="s">
        <v>14</v>
      </c>
      <c r="B5" s="10" t="s">
        <v>15</v>
      </c>
      <c r="C5" s="11" t="s">
        <v>16</v>
      </c>
      <c r="D5" s="12">
        <v>35</v>
      </c>
      <c r="E5" s="12" t="s">
        <v>17</v>
      </c>
      <c r="F5" s="12">
        <v>3</v>
      </c>
      <c r="G5" s="12" t="s">
        <v>18</v>
      </c>
      <c r="H5" s="12">
        <v>368</v>
      </c>
      <c r="I5" s="12">
        <f>D5*F5*H5</f>
        <v>38640</v>
      </c>
      <c r="J5" s="12">
        <v>32</v>
      </c>
      <c r="K5" s="12" t="s">
        <v>17</v>
      </c>
      <c r="L5" s="12">
        <v>3</v>
      </c>
      <c r="M5" s="12" t="s">
        <v>18</v>
      </c>
      <c r="N5" s="12">
        <v>328</v>
      </c>
      <c r="O5" s="12">
        <f>J5*L5*N5</f>
        <v>31488</v>
      </c>
      <c r="P5" s="35" t="s">
        <v>19</v>
      </c>
      <c r="Q5" s="55"/>
    </row>
    <row r="6" spans="1:17">
      <c r="A6" s="13"/>
      <c r="B6" s="14"/>
      <c r="C6" s="11"/>
      <c r="D6" s="12"/>
      <c r="E6" s="12"/>
      <c r="F6" s="12"/>
      <c r="G6" s="12"/>
      <c r="H6" s="12"/>
      <c r="I6" s="12"/>
      <c r="J6" s="12">
        <v>4</v>
      </c>
      <c r="K6" s="12" t="s">
        <v>17</v>
      </c>
      <c r="L6" s="12">
        <v>3</v>
      </c>
      <c r="M6" s="12" t="s">
        <v>18</v>
      </c>
      <c r="N6" s="12">
        <v>328</v>
      </c>
      <c r="O6" s="12">
        <f>J6*L6*N6</f>
        <v>3936</v>
      </c>
      <c r="P6" s="35" t="s">
        <v>20</v>
      </c>
      <c r="Q6" s="55"/>
    </row>
    <row r="7" spans="1:17">
      <c r="A7" s="6" t="s">
        <v>21</v>
      </c>
      <c r="B7" s="6"/>
      <c r="C7" s="6"/>
      <c r="D7" s="6"/>
      <c r="E7" s="6"/>
      <c r="F7" s="6"/>
      <c r="G7" s="6"/>
      <c r="H7" s="6"/>
      <c r="I7" s="36">
        <f>SUM(I5:I6)</f>
        <v>38640</v>
      </c>
      <c r="J7" s="37"/>
      <c r="K7" s="38"/>
      <c r="L7" s="38"/>
      <c r="M7" s="38"/>
      <c r="N7" s="39"/>
      <c r="O7" s="40">
        <f>SUM(O5:O6)</f>
        <v>35424</v>
      </c>
      <c r="P7" s="40"/>
      <c r="Q7" s="56">
        <f>O7-I7</f>
        <v>-3216</v>
      </c>
    </row>
    <row r="8" spans="1:17">
      <c r="A8" s="15" t="s">
        <v>22</v>
      </c>
      <c r="B8" s="16">
        <v>43230</v>
      </c>
      <c r="C8" s="10" t="s">
        <v>23</v>
      </c>
      <c r="D8" s="12">
        <v>70</v>
      </c>
      <c r="E8" s="12" t="s">
        <v>24</v>
      </c>
      <c r="F8" s="12">
        <v>1</v>
      </c>
      <c r="G8" s="12" t="s">
        <v>25</v>
      </c>
      <c r="H8" s="12">
        <v>150</v>
      </c>
      <c r="I8" s="12">
        <f>D8*F8*H8</f>
        <v>10500</v>
      </c>
      <c r="J8" s="12">
        <v>67</v>
      </c>
      <c r="K8" s="12" t="s">
        <v>24</v>
      </c>
      <c r="L8" s="12">
        <v>1</v>
      </c>
      <c r="M8" s="12" t="s">
        <v>25</v>
      </c>
      <c r="N8" s="12">
        <v>100</v>
      </c>
      <c r="O8" s="12">
        <f t="shared" ref="O5:O10" si="0">J8*L8*N8</f>
        <v>6700</v>
      </c>
      <c r="P8" s="41" t="s">
        <v>26</v>
      </c>
      <c r="Q8" s="57"/>
    </row>
    <row r="9" spans="1:17">
      <c r="A9" s="17"/>
      <c r="B9" s="18"/>
      <c r="C9" s="10" t="s">
        <v>23</v>
      </c>
      <c r="D9" s="12">
        <v>70</v>
      </c>
      <c r="E9" s="12" t="s">
        <v>24</v>
      </c>
      <c r="F9" s="12">
        <v>1</v>
      </c>
      <c r="G9" s="12" t="s">
        <v>25</v>
      </c>
      <c r="H9" s="12">
        <v>200</v>
      </c>
      <c r="I9" s="12">
        <f>D9*F9*H9</f>
        <v>14000</v>
      </c>
      <c r="J9" s="12">
        <v>70</v>
      </c>
      <c r="K9" s="12" t="s">
        <v>24</v>
      </c>
      <c r="L9" s="12">
        <v>1</v>
      </c>
      <c r="M9" s="12" t="s">
        <v>25</v>
      </c>
      <c r="N9" s="12">
        <v>100</v>
      </c>
      <c r="O9" s="12">
        <f t="shared" si="0"/>
        <v>7000</v>
      </c>
      <c r="P9" s="41" t="s">
        <v>27</v>
      </c>
      <c r="Q9" s="57"/>
    </row>
    <row r="10" spans="1:17">
      <c r="A10" s="17"/>
      <c r="B10" s="16">
        <v>43231</v>
      </c>
      <c r="C10" s="10" t="s">
        <v>23</v>
      </c>
      <c r="D10" s="12">
        <v>70</v>
      </c>
      <c r="E10" s="12" t="s">
        <v>24</v>
      </c>
      <c r="F10" s="12">
        <v>1</v>
      </c>
      <c r="G10" s="12" t="s">
        <v>25</v>
      </c>
      <c r="H10" s="12">
        <v>150</v>
      </c>
      <c r="I10" s="12">
        <f>D10*F10*H10</f>
        <v>10500</v>
      </c>
      <c r="J10" s="12">
        <v>15</v>
      </c>
      <c r="K10" s="12" t="s">
        <v>24</v>
      </c>
      <c r="L10" s="12">
        <v>1</v>
      </c>
      <c r="M10" s="12" t="s">
        <v>25</v>
      </c>
      <c r="N10" s="12">
        <v>200</v>
      </c>
      <c r="O10" s="12">
        <f t="shared" si="0"/>
        <v>3000</v>
      </c>
      <c r="P10" s="41" t="s">
        <v>28</v>
      </c>
      <c r="Q10" s="57"/>
    </row>
    <row r="11" spans="1:17">
      <c r="A11" s="17"/>
      <c r="B11" s="18"/>
      <c r="C11" s="10" t="s">
        <v>23</v>
      </c>
      <c r="D11" s="12">
        <v>70</v>
      </c>
      <c r="E11" s="12" t="s">
        <v>24</v>
      </c>
      <c r="F11" s="12">
        <v>1</v>
      </c>
      <c r="G11" s="12" t="s">
        <v>25</v>
      </c>
      <c r="H11" s="12">
        <v>200</v>
      </c>
      <c r="I11" s="12">
        <f>D11*F11*H11</f>
        <v>14000</v>
      </c>
      <c r="J11" s="12"/>
      <c r="K11" s="12"/>
      <c r="L11" s="12"/>
      <c r="M11" s="12"/>
      <c r="N11" s="12"/>
      <c r="O11" s="12"/>
      <c r="P11" s="41"/>
      <c r="Q11" s="57"/>
    </row>
    <row r="12" spans="1:17">
      <c r="A12" s="17"/>
      <c r="B12" s="16">
        <v>43229</v>
      </c>
      <c r="C12" s="10" t="s">
        <v>23</v>
      </c>
      <c r="D12" s="12">
        <v>70</v>
      </c>
      <c r="E12" s="12" t="s">
        <v>24</v>
      </c>
      <c r="F12" s="12">
        <v>1</v>
      </c>
      <c r="G12" s="12" t="s">
        <v>25</v>
      </c>
      <c r="H12" s="12">
        <v>150</v>
      </c>
      <c r="I12" s="12">
        <f>D12*F12*H12</f>
        <v>10500</v>
      </c>
      <c r="J12" s="12"/>
      <c r="K12" s="12"/>
      <c r="L12" s="12"/>
      <c r="M12" s="12"/>
      <c r="N12" s="12"/>
      <c r="O12" s="12"/>
      <c r="P12" s="41"/>
      <c r="Q12" s="57"/>
    </row>
    <row r="13" spans="1:17">
      <c r="A13" s="6" t="s">
        <v>29</v>
      </c>
      <c r="B13" s="6"/>
      <c r="C13" s="6"/>
      <c r="D13" s="6"/>
      <c r="E13" s="6"/>
      <c r="F13" s="6"/>
      <c r="G13" s="6"/>
      <c r="H13" s="6"/>
      <c r="I13" s="36">
        <f>SUM(I8:I12)</f>
        <v>59500</v>
      </c>
      <c r="J13" s="42"/>
      <c r="K13" s="43"/>
      <c r="L13" s="43"/>
      <c r="M13" s="43"/>
      <c r="N13" s="44"/>
      <c r="O13" s="40">
        <f>SUM(O8:O12)</f>
        <v>16700</v>
      </c>
      <c r="P13" s="40"/>
      <c r="Q13" s="56">
        <f>O13-I13</f>
        <v>-42800</v>
      </c>
    </row>
    <row r="14" spans="1:17">
      <c r="A14" s="19" t="s">
        <v>30</v>
      </c>
      <c r="B14" s="20">
        <v>43232</v>
      </c>
      <c r="C14" s="21" t="s">
        <v>31</v>
      </c>
      <c r="D14" s="22">
        <v>2</v>
      </c>
      <c r="E14" s="22" t="s">
        <v>32</v>
      </c>
      <c r="F14" s="22">
        <v>1</v>
      </c>
      <c r="G14" s="22" t="s">
        <v>33</v>
      </c>
      <c r="H14" s="23">
        <v>2000</v>
      </c>
      <c r="I14" s="26">
        <f>F14*H14*D14</f>
        <v>4000</v>
      </c>
      <c r="J14" s="45">
        <v>2</v>
      </c>
      <c r="K14" s="45" t="s">
        <v>32</v>
      </c>
      <c r="L14" s="45">
        <v>1</v>
      </c>
      <c r="M14" s="45" t="s">
        <v>33</v>
      </c>
      <c r="N14" s="45">
        <v>3500</v>
      </c>
      <c r="O14" s="45">
        <f>J14*L14*N14</f>
        <v>7000</v>
      </c>
      <c r="P14" s="46" t="s">
        <v>34</v>
      </c>
      <c r="Q14" s="56"/>
    </row>
    <row r="15" spans="1:17">
      <c r="A15" s="19"/>
      <c r="B15" s="20"/>
      <c r="J15" s="45">
        <v>2</v>
      </c>
      <c r="K15" s="45" t="s">
        <v>32</v>
      </c>
      <c r="L15" s="45">
        <v>1</v>
      </c>
      <c r="M15" s="45" t="s">
        <v>35</v>
      </c>
      <c r="N15" s="45">
        <v>1500</v>
      </c>
      <c r="O15" s="45">
        <f>J15*L15*N15</f>
        <v>3000</v>
      </c>
      <c r="P15" s="46" t="s">
        <v>36</v>
      </c>
      <c r="Q15" s="58"/>
    </row>
    <row r="16" spans="1:17">
      <c r="A16" s="6" t="s">
        <v>37</v>
      </c>
      <c r="B16" s="6"/>
      <c r="C16" s="6"/>
      <c r="D16" s="6"/>
      <c r="E16" s="6"/>
      <c r="F16" s="6"/>
      <c r="G16" s="6"/>
      <c r="H16" s="6"/>
      <c r="I16" s="36">
        <f>SUM(I14:I14)</f>
        <v>4000</v>
      </c>
      <c r="J16" s="37"/>
      <c r="K16" s="38"/>
      <c r="L16" s="38"/>
      <c r="M16" s="38"/>
      <c r="N16" s="39"/>
      <c r="O16" s="40">
        <f>SUM(O14:O14)</f>
        <v>7000</v>
      </c>
      <c r="P16" s="40"/>
      <c r="Q16" s="56">
        <f>O16-I16</f>
        <v>3000</v>
      </c>
    </row>
    <row r="17" spans="1:17">
      <c r="A17" s="24" t="s">
        <v>38</v>
      </c>
      <c r="B17" s="16">
        <v>43230</v>
      </c>
      <c r="C17" s="25"/>
      <c r="D17" s="26">
        <v>1</v>
      </c>
      <c r="E17" s="26" t="s">
        <v>39</v>
      </c>
      <c r="F17" s="26">
        <v>1</v>
      </c>
      <c r="G17" s="26" t="s">
        <v>33</v>
      </c>
      <c r="H17" s="26">
        <v>8000</v>
      </c>
      <c r="I17" s="26">
        <f>D17*F17*H17</f>
        <v>8000</v>
      </c>
      <c r="J17" s="12">
        <v>3</v>
      </c>
      <c r="K17" s="12" t="s">
        <v>39</v>
      </c>
      <c r="L17" s="12">
        <v>1</v>
      </c>
      <c r="M17" s="12" t="s">
        <v>35</v>
      </c>
      <c r="N17" s="12">
        <v>2000</v>
      </c>
      <c r="O17" s="12">
        <f>J17*L17*N17</f>
        <v>6000</v>
      </c>
      <c r="P17" s="47" t="s">
        <v>40</v>
      </c>
      <c r="Q17" s="58"/>
    </row>
    <row r="18" spans="1:17">
      <c r="A18" s="27"/>
      <c r="B18" s="16">
        <v>43231</v>
      </c>
      <c r="C18" s="25"/>
      <c r="D18" s="26">
        <v>1</v>
      </c>
      <c r="E18" s="26" t="s">
        <v>39</v>
      </c>
      <c r="F18" s="26">
        <v>1</v>
      </c>
      <c r="G18" s="26" t="s">
        <v>33</v>
      </c>
      <c r="H18" s="26">
        <v>8000</v>
      </c>
      <c r="I18" s="26">
        <f>D18*F18*H18</f>
        <v>8000</v>
      </c>
      <c r="J18" s="12">
        <v>1</v>
      </c>
      <c r="K18" s="12" t="s">
        <v>39</v>
      </c>
      <c r="L18" s="12">
        <v>1</v>
      </c>
      <c r="M18" s="12" t="s">
        <v>35</v>
      </c>
      <c r="N18" s="12">
        <v>2500</v>
      </c>
      <c r="O18" s="12">
        <f>J18*L18*N18</f>
        <v>2500</v>
      </c>
      <c r="P18" s="48" t="s">
        <v>41</v>
      </c>
      <c r="Q18" s="58"/>
    </row>
    <row r="19" spans="1:17">
      <c r="A19" s="27"/>
      <c r="B19" s="16"/>
      <c r="C19" s="25"/>
      <c r="D19" s="26"/>
      <c r="E19" s="26"/>
      <c r="F19" s="26"/>
      <c r="G19" s="26"/>
      <c r="H19" s="26"/>
      <c r="I19" s="26"/>
      <c r="J19" s="12">
        <v>70</v>
      </c>
      <c r="K19" s="12" t="s">
        <v>24</v>
      </c>
      <c r="L19" s="12">
        <v>1</v>
      </c>
      <c r="M19" s="12" t="s">
        <v>35</v>
      </c>
      <c r="N19" s="12">
        <v>261</v>
      </c>
      <c r="O19" s="12">
        <f>J19*L19*N19</f>
        <v>18270</v>
      </c>
      <c r="P19" s="47" t="s">
        <v>42</v>
      </c>
      <c r="Q19" s="58"/>
    </row>
    <row r="20" spans="1:17">
      <c r="A20" s="27"/>
      <c r="B20" s="16"/>
      <c r="C20" s="25"/>
      <c r="D20" s="26"/>
      <c r="E20" s="26"/>
      <c r="F20" s="26"/>
      <c r="G20" s="26"/>
      <c r="H20" s="26"/>
      <c r="I20" s="26"/>
      <c r="J20" s="12">
        <v>70</v>
      </c>
      <c r="K20" s="12" t="s">
        <v>24</v>
      </c>
      <c r="L20" s="12">
        <v>1</v>
      </c>
      <c r="M20" s="12" t="s">
        <v>35</v>
      </c>
      <c r="N20" s="12">
        <v>5</v>
      </c>
      <c r="O20" s="12">
        <f>J20*L20*N20</f>
        <v>350</v>
      </c>
      <c r="P20" s="47" t="s">
        <v>43</v>
      </c>
      <c r="Q20" s="58"/>
    </row>
    <row r="21" spans="1:17">
      <c r="A21" s="27"/>
      <c r="B21" s="16"/>
      <c r="C21" s="25"/>
      <c r="D21" s="26"/>
      <c r="E21" s="26"/>
      <c r="F21" s="26"/>
      <c r="G21" s="26"/>
      <c r="H21" s="26"/>
      <c r="I21" s="26"/>
      <c r="J21" s="12">
        <v>70</v>
      </c>
      <c r="K21" s="12" t="s">
        <v>24</v>
      </c>
      <c r="L21" s="12">
        <v>1</v>
      </c>
      <c r="M21" s="12" t="s">
        <v>33</v>
      </c>
      <c r="N21" s="12">
        <v>32</v>
      </c>
      <c r="O21" s="12">
        <f>J21*L21*N21</f>
        <v>2240</v>
      </c>
      <c r="P21" s="47" t="s">
        <v>44</v>
      </c>
      <c r="Q21" s="58"/>
    </row>
    <row r="22" spans="1:17">
      <c r="A22" s="27"/>
      <c r="B22" s="16"/>
      <c r="C22" s="25"/>
      <c r="D22" s="26"/>
      <c r="E22" s="26"/>
      <c r="F22" s="26"/>
      <c r="G22" s="26"/>
      <c r="H22" s="26"/>
      <c r="I22" s="26"/>
      <c r="J22" s="12">
        <v>20</v>
      </c>
      <c r="K22" s="12" t="s">
        <v>24</v>
      </c>
      <c r="L22" s="12">
        <v>1</v>
      </c>
      <c r="M22" s="12" t="s">
        <v>33</v>
      </c>
      <c r="N22" s="12">
        <v>259</v>
      </c>
      <c r="O22" s="12">
        <f>J22*L22*N22</f>
        <v>5180</v>
      </c>
      <c r="P22" s="47" t="s">
        <v>45</v>
      </c>
      <c r="Q22" s="58"/>
    </row>
    <row r="23" spans="1:17">
      <c r="A23" s="27"/>
      <c r="B23" s="16"/>
      <c r="C23" s="25"/>
      <c r="D23" s="26"/>
      <c r="E23" s="26"/>
      <c r="F23" s="26"/>
      <c r="G23" s="26"/>
      <c r="H23" s="26"/>
      <c r="I23" s="26"/>
      <c r="J23" s="12">
        <v>70</v>
      </c>
      <c r="K23" s="12" t="s">
        <v>24</v>
      </c>
      <c r="L23" s="12">
        <v>1</v>
      </c>
      <c r="M23" s="12" t="s">
        <v>35</v>
      </c>
      <c r="N23" s="12">
        <v>80</v>
      </c>
      <c r="O23" s="12">
        <f>J23*L23*N23</f>
        <v>5600</v>
      </c>
      <c r="P23" s="47" t="s">
        <v>46</v>
      </c>
      <c r="Q23" s="58"/>
    </row>
    <row r="24" spans="1:17">
      <c r="A24" s="6" t="s">
        <v>47</v>
      </c>
      <c r="B24" s="6"/>
      <c r="C24" s="6"/>
      <c r="D24" s="6"/>
      <c r="E24" s="6"/>
      <c r="F24" s="6"/>
      <c r="G24" s="6"/>
      <c r="H24" s="6"/>
      <c r="I24" s="36">
        <f>SUM(I17:I23)</f>
        <v>16000</v>
      </c>
      <c r="J24" s="37"/>
      <c r="K24" s="38"/>
      <c r="L24" s="38"/>
      <c r="M24" s="38"/>
      <c r="N24" s="39"/>
      <c r="O24" s="40">
        <f>SUM(O17:O23)</f>
        <v>40140</v>
      </c>
      <c r="P24" s="40"/>
      <c r="Q24" s="56">
        <f>O24-I24</f>
        <v>24140</v>
      </c>
    </row>
    <row r="25" spans="1:17">
      <c r="A25" s="28" t="s">
        <v>48</v>
      </c>
      <c r="B25" s="29" t="s">
        <v>14</v>
      </c>
      <c r="C25" s="29"/>
      <c r="D25" s="22">
        <v>4</v>
      </c>
      <c r="E25" s="22" t="s">
        <v>18</v>
      </c>
      <c r="F25" s="22">
        <v>1</v>
      </c>
      <c r="G25" s="22" t="s">
        <v>17</v>
      </c>
      <c r="H25" s="23">
        <v>368</v>
      </c>
      <c r="I25" s="26">
        <f>D25*F25*H25</f>
        <v>1472</v>
      </c>
      <c r="J25" s="22"/>
      <c r="K25" s="22"/>
      <c r="L25" s="22"/>
      <c r="M25" s="22"/>
      <c r="N25" s="31"/>
      <c r="O25" s="45">
        <v>0</v>
      </c>
      <c r="P25" s="29"/>
      <c r="Q25" s="59"/>
    </row>
    <row r="26" spans="1:17">
      <c r="A26" s="30"/>
      <c r="B26" s="29" t="s">
        <v>30</v>
      </c>
      <c r="C26" s="29"/>
      <c r="D26" s="22">
        <v>1</v>
      </c>
      <c r="E26" s="22" t="s">
        <v>24</v>
      </c>
      <c r="F26" s="22">
        <v>1</v>
      </c>
      <c r="G26" s="22" t="s">
        <v>35</v>
      </c>
      <c r="H26" s="31">
        <v>1500</v>
      </c>
      <c r="I26" s="26">
        <f>D26*F26*H26</f>
        <v>1500</v>
      </c>
      <c r="J26" s="22">
        <v>1</v>
      </c>
      <c r="K26" s="22" t="s">
        <v>24</v>
      </c>
      <c r="L26" s="22">
        <v>2</v>
      </c>
      <c r="M26" s="22" t="s">
        <v>49</v>
      </c>
      <c r="N26" s="31">
        <v>150</v>
      </c>
      <c r="O26" s="45">
        <f>J26*L26*N26</f>
        <v>300</v>
      </c>
      <c r="P26" s="29" t="s">
        <v>50</v>
      </c>
      <c r="Q26" s="59"/>
    </row>
    <row r="27" spans="1:17">
      <c r="A27" s="30"/>
      <c r="B27" s="29" t="s">
        <v>51</v>
      </c>
      <c r="C27" s="29"/>
      <c r="D27" s="22">
        <v>11</v>
      </c>
      <c r="E27" s="22" t="s">
        <v>24</v>
      </c>
      <c r="F27" s="22">
        <v>1</v>
      </c>
      <c r="G27" s="22" t="s">
        <v>33</v>
      </c>
      <c r="H27" s="31">
        <v>700</v>
      </c>
      <c r="I27" s="26">
        <f>D27*F27*H27</f>
        <v>7700</v>
      </c>
      <c r="J27" s="22">
        <v>3</v>
      </c>
      <c r="K27" s="22" t="s">
        <v>24</v>
      </c>
      <c r="L27" s="22">
        <v>2</v>
      </c>
      <c r="M27" s="22" t="s">
        <v>33</v>
      </c>
      <c r="N27" s="31">
        <v>700</v>
      </c>
      <c r="O27" s="45">
        <f>J27*L27*N27</f>
        <v>4200</v>
      </c>
      <c r="P27" s="29" t="s">
        <v>52</v>
      </c>
      <c r="Q27" s="59"/>
    </row>
    <row r="28" spans="1:17">
      <c r="A28" s="30"/>
      <c r="B28" s="29"/>
      <c r="C28" s="29"/>
      <c r="D28" s="22"/>
      <c r="E28" s="22"/>
      <c r="F28" s="22"/>
      <c r="G28" s="22"/>
      <c r="H28" s="31"/>
      <c r="I28" s="26"/>
      <c r="J28" s="22">
        <v>1</v>
      </c>
      <c r="K28" s="22" t="s">
        <v>24</v>
      </c>
      <c r="L28" s="22">
        <v>2</v>
      </c>
      <c r="M28" s="22" t="s">
        <v>33</v>
      </c>
      <c r="N28" s="31">
        <v>700</v>
      </c>
      <c r="O28" s="45">
        <f>J28*L28*N28</f>
        <v>1400</v>
      </c>
      <c r="P28" s="29" t="s">
        <v>53</v>
      </c>
      <c r="Q28" s="59"/>
    </row>
    <row r="29" spans="1:17">
      <c r="A29" s="28" t="s">
        <v>54</v>
      </c>
      <c r="B29" s="18"/>
      <c r="C29" s="29"/>
      <c r="D29" s="22"/>
      <c r="E29" s="22"/>
      <c r="F29" s="22"/>
      <c r="G29" s="22"/>
      <c r="H29" s="23"/>
      <c r="I29" s="26"/>
      <c r="J29" s="22">
        <v>70</v>
      </c>
      <c r="K29" s="22" t="s">
        <v>24</v>
      </c>
      <c r="L29" s="22">
        <v>1</v>
      </c>
      <c r="M29" s="22" t="s">
        <v>55</v>
      </c>
      <c r="N29" s="31">
        <v>10</v>
      </c>
      <c r="O29" s="45">
        <f>J29*L29*N29</f>
        <v>700</v>
      </c>
      <c r="P29" s="29" t="s">
        <v>56</v>
      </c>
      <c r="Q29" s="59"/>
    </row>
    <row r="30" spans="1:17">
      <c r="A30" s="6" t="s">
        <v>57</v>
      </c>
      <c r="B30" s="6"/>
      <c r="C30" s="6"/>
      <c r="D30" s="6"/>
      <c r="E30" s="6"/>
      <c r="F30" s="6"/>
      <c r="G30" s="6"/>
      <c r="H30" s="6"/>
      <c r="I30" s="36">
        <f>SUM(I25:I29)</f>
        <v>10672</v>
      </c>
      <c r="J30" s="37"/>
      <c r="K30" s="38"/>
      <c r="L30" s="38"/>
      <c r="M30" s="38"/>
      <c r="N30" s="39"/>
      <c r="O30" s="40">
        <f>SUM(O25:O29)</f>
        <v>6600</v>
      </c>
      <c r="P30" s="40"/>
      <c r="Q30" s="56">
        <f>O30-I30</f>
        <v>-4072</v>
      </c>
    </row>
    <row r="31" spans="1:17">
      <c r="A31" s="32" t="s">
        <v>58</v>
      </c>
      <c r="B31" s="32"/>
      <c r="C31" s="32"/>
      <c r="D31" s="32"/>
      <c r="E31" s="32"/>
      <c r="F31" s="32"/>
      <c r="G31" s="32"/>
      <c r="H31" s="32"/>
      <c r="I31" s="49">
        <f>I7+I13+I16+I24+I30</f>
        <v>128812</v>
      </c>
      <c r="J31" s="50"/>
      <c r="K31" s="51"/>
      <c r="L31" s="51"/>
      <c r="M31" s="51"/>
      <c r="N31" s="52"/>
      <c r="O31" s="49">
        <f>O7+O13+O16+O24+O30</f>
        <v>105864</v>
      </c>
      <c r="P31" s="49"/>
      <c r="Q31" s="56"/>
    </row>
    <row r="32" spans="1:17">
      <c r="A32" s="32" t="s">
        <v>59</v>
      </c>
      <c r="B32" s="32"/>
      <c r="C32" s="32"/>
      <c r="D32" s="32"/>
      <c r="E32" s="32"/>
      <c r="F32" s="32"/>
      <c r="G32" s="32"/>
      <c r="H32" s="32"/>
      <c r="I32" s="49">
        <f>I31*0.16</f>
        <v>20609.92</v>
      </c>
      <c r="J32" s="50"/>
      <c r="K32" s="51"/>
      <c r="L32" s="51"/>
      <c r="M32" s="51"/>
      <c r="N32" s="52"/>
      <c r="O32" s="49">
        <f>O31*16%</f>
        <v>16938.24</v>
      </c>
      <c r="P32" s="49"/>
      <c r="Q32" s="56"/>
    </row>
    <row r="33" spans="1:17">
      <c r="A33" s="32" t="s">
        <v>60</v>
      </c>
      <c r="B33" s="32"/>
      <c r="C33" s="32"/>
      <c r="D33" s="32"/>
      <c r="E33" s="32"/>
      <c r="F33" s="32"/>
      <c r="G33" s="32"/>
      <c r="H33" s="32"/>
      <c r="I33" s="49">
        <f>I31+I32</f>
        <v>149421.92</v>
      </c>
      <c r="J33" s="50"/>
      <c r="K33" s="51"/>
      <c r="L33" s="51"/>
      <c r="M33" s="51"/>
      <c r="N33" s="52"/>
      <c r="O33" s="49">
        <f>O31+O32</f>
        <v>122802.24</v>
      </c>
      <c r="P33" s="49"/>
      <c r="Q33" s="60">
        <f>I33-O33</f>
        <v>26619.68</v>
      </c>
    </row>
    <row r="34" spans="15:19">
      <c r="O34" s="53"/>
      <c r="P34" s="53"/>
      <c r="S34" s="54"/>
    </row>
    <row r="35" spans="15:17">
      <c r="O35" s="54"/>
      <c r="Q35" s="61"/>
    </row>
    <row r="47" spans="9:9">
      <c r="I47" s="53"/>
    </row>
  </sheetData>
  <mergeCells count="33">
    <mergeCell ref="A1:Q1"/>
    <mergeCell ref="A2:I2"/>
    <mergeCell ref="J2:Q2"/>
    <mergeCell ref="D3:G3"/>
    <mergeCell ref="H3:I3"/>
    <mergeCell ref="J3:M3"/>
    <mergeCell ref="N3:O3"/>
    <mergeCell ref="A7:H7"/>
    <mergeCell ref="J7:N7"/>
    <mergeCell ref="A13:H13"/>
    <mergeCell ref="J13:N13"/>
    <mergeCell ref="A16:H16"/>
    <mergeCell ref="J16:N16"/>
    <mergeCell ref="A24:H24"/>
    <mergeCell ref="J24:N24"/>
    <mergeCell ref="A30:H30"/>
    <mergeCell ref="J30:N30"/>
    <mergeCell ref="A31:H31"/>
    <mergeCell ref="J31:N31"/>
    <mergeCell ref="A32:H32"/>
    <mergeCell ref="J32:N32"/>
    <mergeCell ref="A33:H33"/>
    <mergeCell ref="J33:N33"/>
    <mergeCell ref="A5:A6"/>
    <mergeCell ref="A8:A12"/>
    <mergeCell ref="A14:A15"/>
    <mergeCell ref="A17:A23"/>
    <mergeCell ref="A25:A27"/>
    <mergeCell ref="B5:B6"/>
    <mergeCell ref="C3:C4"/>
    <mergeCell ref="P3:P4"/>
    <mergeCell ref="Q3:Q4"/>
    <mergeCell ref="A3:B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绵杨本色</cp:lastModifiedBy>
  <dcterms:created xsi:type="dcterms:W3CDTF">2015-06-05T18:19:00Z</dcterms:created>
  <dcterms:modified xsi:type="dcterms:W3CDTF">2018-04-26T10:08:49Z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