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90" windowWidth="19200" windowHeight="11640" firstSheet="1" activeTab="1"/>
  </bookViews>
  <sheets>
    <sheet name="明细" sheetId="9" state="hidden" r:id="rId1"/>
    <sheet name="结算" sheetId="10" r:id="rId2"/>
  </sheets>
  <definedNames>
    <definedName name="_xlnm.Print_Area" localSheetId="1">结算!$A$1:$H$22</definedName>
  </definedNames>
  <calcPr calcId="162913" iterate="1" concurrentCalc="0"/>
</workbook>
</file>

<file path=xl/calcChain.xml><?xml version="1.0" encoding="utf-8"?>
<calcChain xmlns="http://schemas.openxmlformats.org/spreadsheetml/2006/main">
  <c r="O11" i="9" l="1"/>
  <c r="G16" i="10"/>
  <c r="G17" i="10"/>
  <c r="G13" i="10"/>
  <c r="G14" i="10"/>
  <c r="G11" i="10"/>
  <c r="O4" i="9"/>
  <c r="O9" i="9"/>
  <c r="G12" i="10"/>
  <c r="G15" i="10"/>
  <c r="G8" i="10"/>
  <c r="G10" i="10"/>
  <c r="G6" i="10"/>
  <c r="G7" i="10"/>
  <c r="O6" i="9"/>
  <c r="O8" i="9"/>
  <c r="O10" i="9"/>
  <c r="O12" i="9"/>
  <c r="O5" i="9"/>
  <c r="O15" i="9"/>
  <c r="O16" i="9"/>
  <c r="I4" i="9"/>
  <c r="I5" i="9"/>
  <c r="I6" i="9"/>
  <c r="I7" i="9"/>
  <c r="I8" i="9"/>
  <c r="I13" i="9"/>
  <c r="I14" i="9"/>
  <c r="I15" i="9"/>
  <c r="I16" i="9"/>
  <c r="I17" i="9"/>
  <c r="I18" i="9"/>
  <c r="I19" i="9"/>
  <c r="O7" i="9"/>
  <c r="O13" i="9"/>
  <c r="O14" i="9"/>
  <c r="O18" i="9"/>
  <c r="O19" i="9"/>
  <c r="G9" i="10"/>
  <c r="G18" i="10"/>
  <c r="P19" i="9"/>
  <c r="I12" i="9"/>
  <c r="P12" i="9"/>
  <c r="P14" i="9"/>
  <c r="G19" i="10"/>
  <c r="G20" i="10"/>
  <c r="O17" i="9"/>
  <c r="P17" i="9"/>
  <c r="P5" i="9"/>
  <c r="I20" i="9"/>
  <c r="I21" i="9"/>
  <c r="I22" i="9"/>
  <c r="O20" i="9"/>
  <c r="O21" i="9"/>
  <c r="O22" i="9"/>
  <c r="P22" i="9"/>
  <c r="P20" i="9"/>
</calcChain>
</file>

<file path=xl/sharedStrings.xml><?xml version="1.0" encoding="utf-8"?>
<sst xmlns="http://schemas.openxmlformats.org/spreadsheetml/2006/main" count="126" uniqueCount="95">
  <si>
    <t>海尔会议团队费用确认单</t>
    <phoneticPr fontId="2" type="noConversion"/>
  </si>
  <si>
    <t>订单号</t>
    <phoneticPr fontId="2" type="noConversion"/>
  </si>
  <si>
    <t>会议日期</t>
    <phoneticPr fontId="2" type="noConversion"/>
  </si>
  <si>
    <t>会议名称</t>
    <phoneticPr fontId="2" type="noConversion"/>
  </si>
  <si>
    <t>会议人数</t>
    <phoneticPr fontId="2" type="noConversion"/>
  </si>
  <si>
    <t>联系人</t>
    <phoneticPr fontId="2" type="noConversion"/>
  </si>
  <si>
    <t>组会单位</t>
    <phoneticPr fontId="2" type="noConversion"/>
  </si>
  <si>
    <t>供应商名称</t>
    <phoneticPr fontId="2" type="noConversion"/>
  </si>
  <si>
    <t>供应商编码</t>
    <phoneticPr fontId="2" type="noConversion"/>
  </si>
  <si>
    <t>联系人及联系方式</t>
    <phoneticPr fontId="2" type="noConversion"/>
  </si>
  <si>
    <t>序号</t>
    <phoneticPr fontId="2" type="noConversion"/>
  </si>
  <si>
    <t>项目</t>
    <phoneticPr fontId="2" type="noConversion"/>
  </si>
  <si>
    <t>需求标准</t>
    <phoneticPr fontId="2" type="noConversion"/>
  </si>
  <si>
    <t>单价</t>
    <phoneticPr fontId="2" type="noConversion"/>
  </si>
  <si>
    <t>单位</t>
    <phoneticPr fontId="2" type="noConversion"/>
  </si>
  <si>
    <t>数量</t>
    <phoneticPr fontId="2" type="noConversion"/>
  </si>
  <si>
    <t>总计</t>
    <phoneticPr fontId="2" type="noConversion"/>
  </si>
  <si>
    <t>住宿需求</t>
    <phoneticPr fontId="2" type="noConversion"/>
  </si>
  <si>
    <t>中国康辉旅行社集团有限责任公司</t>
    <phoneticPr fontId="1" type="noConversion"/>
  </si>
  <si>
    <t>合计</t>
    <phoneticPr fontId="2" type="noConversion"/>
  </si>
  <si>
    <t>备注</t>
    <phoneticPr fontId="2" type="noConversion"/>
  </si>
  <si>
    <t>用餐需求</t>
    <phoneticPr fontId="1" type="noConversion"/>
  </si>
  <si>
    <t>李思嘉：13811572320</t>
    <phoneticPr fontId="1" type="noConversion"/>
  </si>
  <si>
    <t>会议需求</t>
    <phoneticPr fontId="1" type="noConversion"/>
  </si>
  <si>
    <t xml:space="preserve">      （供应商盖章）</t>
    <phoneticPr fontId="2" type="noConversion"/>
  </si>
  <si>
    <t>酒店自助</t>
    <phoneticPr fontId="1" type="noConversion"/>
  </si>
  <si>
    <t>报价项目</t>
  </si>
  <si>
    <t>报价规格
（材质、尺寸、用处等说明）</t>
    <phoneticPr fontId="2" type="noConversion"/>
  </si>
  <si>
    <t>预算数量</t>
    <phoneticPr fontId="2" type="noConversion"/>
  </si>
  <si>
    <t>预算价格</t>
    <phoneticPr fontId="2" type="noConversion"/>
  </si>
  <si>
    <t>结算数量</t>
    <phoneticPr fontId="2" type="noConversion"/>
  </si>
  <si>
    <t>结算价格</t>
    <phoneticPr fontId="2" type="noConversion"/>
  </si>
  <si>
    <t>NO.</t>
  </si>
  <si>
    <t>单位</t>
  </si>
  <si>
    <t>单价</t>
  </si>
  <si>
    <t>小计</t>
  </si>
  <si>
    <t>住宿</t>
    <phoneticPr fontId="2" type="noConversion"/>
  </si>
  <si>
    <t>酒店合计</t>
  </si>
  <si>
    <t>餐饮</t>
  </si>
  <si>
    <t>用餐合计</t>
  </si>
  <si>
    <t>交通</t>
  </si>
  <si>
    <t>交通费合计</t>
  </si>
  <si>
    <t>其他合计</t>
  </si>
  <si>
    <t>净价合计</t>
  </si>
  <si>
    <t>最终结算金额</t>
  </si>
  <si>
    <t>酒店桌餐</t>
    <phoneticPr fontId="1" type="noConversion"/>
  </si>
  <si>
    <t>间</t>
    <phoneticPr fontId="2" type="noConversion"/>
  </si>
  <si>
    <t>晚</t>
    <phoneticPr fontId="2" type="noConversion"/>
  </si>
  <si>
    <t>服务费</t>
    <phoneticPr fontId="1" type="noConversion"/>
  </si>
  <si>
    <t>差价</t>
    <phoneticPr fontId="2" type="noConversion"/>
  </si>
  <si>
    <t>人</t>
    <phoneticPr fontId="1" type="noConversion"/>
  </si>
  <si>
    <t>次</t>
    <phoneticPr fontId="1" type="noConversion"/>
  </si>
  <si>
    <t>辆</t>
    <phoneticPr fontId="2" type="noConversion"/>
  </si>
  <si>
    <t>程</t>
    <phoneticPr fontId="2" type="noConversion"/>
  </si>
  <si>
    <t>会议</t>
    <phoneticPr fontId="2" type="noConversion"/>
  </si>
  <si>
    <t>间</t>
    <phoneticPr fontId="2" type="noConversion"/>
  </si>
  <si>
    <t>天</t>
    <phoneticPr fontId="2" type="noConversion"/>
  </si>
  <si>
    <t>会议费用合计</t>
    <phoneticPr fontId="2" type="noConversion"/>
  </si>
  <si>
    <t>人</t>
    <phoneticPr fontId="2" type="noConversion"/>
  </si>
  <si>
    <t>天</t>
    <phoneticPr fontId="2" type="noConversion"/>
  </si>
  <si>
    <t>人工补贴</t>
    <phoneticPr fontId="2" type="noConversion"/>
  </si>
  <si>
    <t>上会补贴</t>
    <phoneticPr fontId="1" type="noConversion"/>
  </si>
  <si>
    <t>RC2017072718252800002</t>
    <phoneticPr fontId="1" type="noConversion"/>
  </si>
  <si>
    <t>8.8-8.9</t>
    <phoneticPr fontId="1" type="noConversion"/>
  </si>
  <si>
    <t>超市华东区域营销升级转型会议</t>
    <phoneticPr fontId="1" type="noConversion"/>
  </si>
  <si>
    <t>30人</t>
    <phoneticPr fontId="1" type="noConversion"/>
  </si>
  <si>
    <t>刘玲：
13917345426</t>
    <phoneticPr fontId="1" type="noConversion"/>
  </si>
  <si>
    <t>苏州商旅美居酒店</t>
    <phoneticPr fontId="1" type="noConversion"/>
  </si>
  <si>
    <t>8.8-8.9</t>
    <phoneticPr fontId="2" type="noConversion"/>
  </si>
  <si>
    <t>8.8日午餐自助</t>
    <phoneticPr fontId="2" type="noConversion"/>
  </si>
  <si>
    <t>8.8日晚餐桌餐</t>
    <phoneticPr fontId="2" type="noConversion"/>
  </si>
  <si>
    <t>8.9日午餐自助</t>
    <phoneticPr fontId="2" type="noConversion"/>
  </si>
  <si>
    <t>8.8日51座大巴车</t>
    <phoneticPr fontId="2" type="noConversion"/>
  </si>
  <si>
    <t>8.8日下午</t>
    <phoneticPr fontId="2" type="noConversion"/>
  </si>
  <si>
    <t>8.9日全天</t>
    <phoneticPr fontId="2" type="noConversion"/>
  </si>
  <si>
    <r>
      <t>服务费</t>
    </r>
    <r>
      <rPr>
        <b/>
        <sz val="9"/>
        <color indexed="10"/>
        <rFont val="微软雅黑"/>
        <family val="2"/>
        <charset val="134"/>
      </rPr>
      <t>16</t>
    </r>
    <r>
      <rPr>
        <b/>
        <sz val="9"/>
        <color indexed="8"/>
        <rFont val="微软雅黑"/>
        <family val="2"/>
        <charset val="134"/>
      </rPr>
      <t>%收取</t>
    </r>
    <phoneticPr fontId="2" type="noConversion"/>
  </si>
  <si>
    <t>180㎡</t>
    <phoneticPr fontId="2" type="noConversion"/>
  </si>
  <si>
    <t>180㎡</t>
    <phoneticPr fontId="2" type="noConversion"/>
  </si>
  <si>
    <t>人员</t>
    <phoneticPr fontId="2" type="noConversion"/>
  </si>
  <si>
    <t>8.8-8.9日标间</t>
    <phoneticPr fontId="2" type="noConversion"/>
  </si>
  <si>
    <t>8.8-8.9日大床</t>
    <phoneticPr fontId="1" type="noConversion"/>
  </si>
  <si>
    <t>8.8日午餐</t>
    <phoneticPr fontId="2" type="noConversion"/>
  </si>
  <si>
    <t>8.8日晚餐</t>
    <phoneticPr fontId="1" type="noConversion"/>
  </si>
  <si>
    <t>8.9日午餐</t>
    <phoneticPr fontId="1" type="noConversion"/>
  </si>
  <si>
    <t>8.9日全天会议</t>
    <phoneticPr fontId="1" type="noConversion"/>
  </si>
  <si>
    <t>8.8日半天会议</t>
    <phoneticPr fontId="1" type="noConversion"/>
  </si>
  <si>
    <t>人员需求</t>
    <phoneticPr fontId="1" type="noConversion"/>
  </si>
  <si>
    <t>11标+3大</t>
    <phoneticPr fontId="2" type="noConversion"/>
  </si>
  <si>
    <t>零点</t>
    <phoneticPr fontId="2" type="noConversion"/>
  </si>
  <si>
    <t>酒水</t>
    <phoneticPr fontId="1" type="noConversion"/>
  </si>
  <si>
    <t>茶歇</t>
    <phoneticPr fontId="1" type="noConversion"/>
  </si>
  <si>
    <t>茶歇</t>
    <phoneticPr fontId="1" type="noConversion"/>
  </si>
  <si>
    <t>用车需求</t>
    <phoneticPr fontId="2" type="noConversion"/>
  </si>
  <si>
    <t>8.8日接站</t>
    <phoneticPr fontId="1" type="noConversion"/>
  </si>
  <si>
    <t>8.9日大巴车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</si>
</sst>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0.0_ 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b/>
      <sz val="12"/>
      <name val="宋体"/>
      <family val="3"/>
      <charset val="134"/>
    </font>
    <font>
      <sz val="14"/>
      <color rgb="FF000000"/>
      <name val="新宋体"/>
      <family val="3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rgb="FF000000"/>
      <name val="华文细黑"/>
      <family val="3"/>
      <charset val="134"/>
    </font>
    <font>
      <b/>
      <sz val="9"/>
      <color theme="1"/>
      <name val="华文细黑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9"/>
      <color indexed="10"/>
      <name val="微软雅黑"/>
      <family val="2"/>
      <charset val="134"/>
    </font>
    <font>
      <b/>
      <sz val="9"/>
      <color indexed="8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176" fontId="4" fillId="0" borderId="15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19" xfId="0" applyNumberFormat="1" applyFont="1" applyBorder="1">
      <alignment vertical="center"/>
    </xf>
    <xf numFmtId="0" fontId="4" fillId="0" borderId="0" xfId="0" applyFont="1" applyFill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176" fontId="6" fillId="0" borderId="0" xfId="0" applyNumberFormat="1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8" fontId="8" fillId="5" borderId="2" xfId="0" applyNumberFormat="1" applyFont="1" applyFill="1" applyBorder="1" applyAlignment="1">
      <alignment horizontal="center" vertical="center"/>
    </xf>
    <xf numFmtId="8" fontId="8" fillId="6" borderId="2" xfId="0" applyNumberFormat="1" applyFont="1" applyFill="1" applyBorder="1" applyAlignment="1">
      <alignment horizontal="center" vertical="center"/>
    </xf>
    <xf numFmtId="8" fontId="9" fillId="0" borderId="2" xfId="0" applyNumberFormat="1" applyFont="1" applyBorder="1" applyAlignment="1">
      <alignment vertical="center"/>
    </xf>
    <xf numFmtId="0" fontId="9" fillId="4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8" fontId="8" fillId="7" borderId="2" xfId="0" applyNumberFormat="1" applyFont="1" applyFill="1" applyBorder="1" applyAlignment="1">
      <alignment horizontal="center" vertical="center"/>
    </xf>
    <xf numFmtId="0" fontId="13" fillId="0" borderId="0" xfId="0" applyFont="1" applyAlignment="1"/>
    <xf numFmtId="0" fontId="9" fillId="0" borderId="0" xfId="0" applyFont="1" applyAlignment="1">
      <alignment vertical="center"/>
    </xf>
    <xf numFmtId="8" fontId="9" fillId="0" borderId="0" xfId="0" applyNumberFormat="1" applyFont="1" applyAlignment="1">
      <alignment vertical="center"/>
    </xf>
    <xf numFmtId="0" fontId="0" fillId="0" borderId="0" xfId="0" applyAlignment="1"/>
    <xf numFmtId="0" fontId="8" fillId="4" borderId="2" xfId="0" applyFont="1" applyFill="1" applyBorder="1" applyAlignment="1">
      <alignment horizontal="center" vertical="center" wrapText="1"/>
    </xf>
    <xf numFmtId="8" fontId="8" fillId="5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8" fontId="8" fillId="6" borderId="6" xfId="0" applyNumberFormat="1" applyFont="1" applyFill="1" applyBorder="1" applyAlignment="1">
      <alignment horizontal="center" vertical="center"/>
    </xf>
    <xf numFmtId="8" fontId="9" fillId="0" borderId="6" xfId="0" applyNumberFormat="1" applyFont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8" fontId="8" fillId="7" borderId="3" xfId="0" applyNumberFormat="1" applyFont="1" applyFill="1" applyBorder="1" applyAlignment="1">
      <alignment horizontal="center" vertical="center"/>
    </xf>
    <xf numFmtId="8" fontId="8" fillId="7" borderId="7" xfId="0" applyNumberFormat="1" applyFont="1" applyFill="1" applyBorder="1" applyAlignment="1">
      <alignment horizontal="center" vertical="center"/>
    </xf>
    <xf numFmtId="8" fontId="8" fillId="7" borderId="4" xfId="0" applyNumberFormat="1" applyFont="1" applyFill="1" applyBorder="1" applyAlignment="1">
      <alignment horizontal="center" vertical="center"/>
    </xf>
    <xf numFmtId="8" fontId="8" fillId="6" borderId="3" xfId="0" applyNumberFormat="1" applyFont="1" applyFill="1" applyBorder="1" applyAlignment="1">
      <alignment horizontal="center" vertical="center"/>
    </xf>
    <xf numFmtId="8" fontId="8" fillId="6" borderId="7" xfId="0" applyNumberFormat="1" applyFont="1" applyFill="1" applyBorder="1" applyAlignment="1">
      <alignment horizontal="center" vertical="center"/>
    </xf>
    <xf numFmtId="8" fontId="8" fillId="6" borderId="4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8" fontId="8" fillId="5" borderId="3" xfId="0" applyNumberFormat="1" applyFont="1" applyFill="1" applyBorder="1" applyAlignment="1">
      <alignment horizontal="center" vertical="center"/>
    </xf>
    <xf numFmtId="8" fontId="8" fillId="5" borderId="7" xfId="0" applyNumberFormat="1" applyFont="1" applyFill="1" applyBorder="1" applyAlignment="1">
      <alignment horizontal="center" vertical="center"/>
    </xf>
    <xf numFmtId="8" fontId="8" fillId="5" borderId="4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5"/>
  <sheetViews>
    <sheetView topLeftCell="B1" workbookViewId="0">
      <selection activeCell="J12" sqref="J12:N12"/>
    </sheetView>
  </sheetViews>
  <sheetFormatPr defaultRowHeight="14.25" x14ac:dyDescent="0.15"/>
  <cols>
    <col min="1" max="1" width="9" style="34"/>
    <col min="2" max="2" width="21.125" style="34" customWidth="1"/>
    <col min="3" max="3" width="27" style="34" customWidth="1"/>
    <col min="4" max="7" width="6.125" style="34" customWidth="1"/>
    <col min="8" max="8" width="9" style="37"/>
    <col min="9" max="9" width="10.625" style="34" customWidth="1"/>
    <col min="10" max="13" width="6.125" style="34" customWidth="1"/>
    <col min="14" max="14" width="9" style="37"/>
    <col min="15" max="15" width="10.625" style="34" customWidth="1"/>
    <col min="16" max="16" width="21.5" style="32" customWidth="1"/>
    <col min="17" max="257" width="9" style="34"/>
    <col min="258" max="258" width="21.125" style="34" customWidth="1"/>
    <col min="259" max="259" width="27" style="34" customWidth="1"/>
    <col min="260" max="263" width="6.125" style="34" customWidth="1"/>
    <col min="264" max="264" width="9" style="34"/>
    <col min="265" max="265" width="10.625" style="34" customWidth="1"/>
    <col min="266" max="269" width="6.125" style="34" customWidth="1"/>
    <col min="270" max="270" width="9" style="34"/>
    <col min="271" max="271" width="10.625" style="34" customWidth="1"/>
    <col min="272" max="272" width="21.5" style="34" customWidth="1"/>
    <col min="273" max="513" width="9" style="34"/>
    <col min="514" max="514" width="21.125" style="34" customWidth="1"/>
    <col min="515" max="515" width="27" style="34" customWidth="1"/>
    <col min="516" max="519" width="6.125" style="34" customWidth="1"/>
    <col min="520" max="520" width="9" style="34"/>
    <col min="521" max="521" width="10.625" style="34" customWidth="1"/>
    <col min="522" max="525" width="6.125" style="34" customWidth="1"/>
    <col min="526" max="526" width="9" style="34"/>
    <col min="527" max="527" width="10.625" style="34" customWidth="1"/>
    <col min="528" max="528" width="21.5" style="34" customWidth="1"/>
    <col min="529" max="769" width="9" style="34"/>
    <col min="770" max="770" width="21.125" style="34" customWidth="1"/>
    <col min="771" max="771" width="27" style="34" customWidth="1"/>
    <col min="772" max="775" width="6.125" style="34" customWidth="1"/>
    <col min="776" max="776" width="9" style="34"/>
    <col min="777" max="777" width="10.625" style="34" customWidth="1"/>
    <col min="778" max="781" width="6.125" style="34" customWidth="1"/>
    <col min="782" max="782" width="9" style="34"/>
    <col min="783" max="783" width="10.625" style="34" customWidth="1"/>
    <col min="784" max="784" width="21.5" style="34" customWidth="1"/>
    <col min="785" max="1025" width="9" style="34"/>
    <col min="1026" max="1026" width="21.125" style="34" customWidth="1"/>
    <col min="1027" max="1027" width="27" style="34" customWidth="1"/>
    <col min="1028" max="1031" width="6.125" style="34" customWidth="1"/>
    <col min="1032" max="1032" width="9" style="34"/>
    <col min="1033" max="1033" width="10.625" style="34" customWidth="1"/>
    <col min="1034" max="1037" width="6.125" style="34" customWidth="1"/>
    <col min="1038" max="1038" width="9" style="34"/>
    <col min="1039" max="1039" width="10.625" style="34" customWidth="1"/>
    <col min="1040" max="1040" width="21.5" style="34" customWidth="1"/>
    <col min="1041" max="1281" width="9" style="34"/>
    <col min="1282" max="1282" width="21.125" style="34" customWidth="1"/>
    <col min="1283" max="1283" width="27" style="34" customWidth="1"/>
    <col min="1284" max="1287" width="6.125" style="34" customWidth="1"/>
    <col min="1288" max="1288" width="9" style="34"/>
    <col min="1289" max="1289" width="10.625" style="34" customWidth="1"/>
    <col min="1290" max="1293" width="6.125" style="34" customWidth="1"/>
    <col min="1294" max="1294" width="9" style="34"/>
    <col min="1295" max="1295" width="10.625" style="34" customWidth="1"/>
    <col min="1296" max="1296" width="21.5" style="34" customWidth="1"/>
    <col min="1297" max="1537" width="9" style="34"/>
    <col min="1538" max="1538" width="21.125" style="34" customWidth="1"/>
    <col min="1539" max="1539" width="27" style="34" customWidth="1"/>
    <col min="1540" max="1543" width="6.125" style="34" customWidth="1"/>
    <col min="1544" max="1544" width="9" style="34"/>
    <col min="1545" max="1545" width="10.625" style="34" customWidth="1"/>
    <col min="1546" max="1549" width="6.125" style="34" customWidth="1"/>
    <col min="1550" max="1550" width="9" style="34"/>
    <col min="1551" max="1551" width="10.625" style="34" customWidth="1"/>
    <col min="1552" max="1552" width="21.5" style="34" customWidth="1"/>
    <col min="1553" max="1793" width="9" style="34"/>
    <col min="1794" max="1794" width="21.125" style="34" customWidth="1"/>
    <col min="1795" max="1795" width="27" style="34" customWidth="1"/>
    <col min="1796" max="1799" width="6.125" style="34" customWidth="1"/>
    <col min="1800" max="1800" width="9" style="34"/>
    <col min="1801" max="1801" width="10.625" style="34" customWidth="1"/>
    <col min="1802" max="1805" width="6.125" style="34" customWidth="1"/>
    <col min="1806" max="1806" width="9" style="34"/>
    <col min="1807" max="1807" width="10.625" style="34" customWidth="1"/>
    <col min="1808" max="1808" width="21.5" style="34" customWidth="1"/>
    <col min="1809" max="2049" width="9" style="34"/>
    <col min="2050" max="2050" width="21.125" style="34" customWidth="1"/>
    <col min="2051" max="2051" width="27" style="34" customWidth="1"/>
    <col min="2052" max="2055" width="6.125" style="34" customWidth="1"/>
    <col min="2056" max="2056" width="9" style="34"/>
    <col min="2057" max="2057" width="10.625" style="34" customWidth="1"/>
    <col min="2058" max="2061" width="6.125" style="34" customWidth="1"/>
    <col min="2062" max="2062" width="9" style="34"/>
    <col min="2063" max="2063" width="10.625" style="34" customWidth="1"/>
    <col min="2064" max="2064" width="21.5" style="34" customWidth="1"/>
    <col min="2065" max="2305" width="9" style="34"/>
    <col min="2306" max="2306" width="21.125" style="34" customWidth="1"/>
    <col min="2307" max="2307" width="27" style="34" customWidth="1"/>
    <col min="2308" max="2311" width="6.125" style="34" customWidth="1"/>
    <col min="2312" max="2312" width="9" style="34"/>
    <col min="2313" max="2313" width="10.625" style="34" customWidth="1"/>
    <col min="2314" max="2317" width="6.125" style="34" customWidth="1"/>
    <col min="2318" max="2318" width="9" style="34"/>
    <col min="2319" max="2319" width="10.625" style="34" customWidth="1"/>
    <col min="2320" max="2320" width="21.5" style="34" customWidth="1"/>
    <col min="2321" max="2561" width="9" style="34"/>
    <col min="2562" max="2562" width="21.125" style="34" customWidth="1"/>
    <col min="2563" max="2563" width="27" style="34" customWidth="1"/>
    <col min="2564" max="2567" width="6.125" style="34" customWidth="1"/>
    <col min="2568" max="2568" width="9" style="34"/>
    <col min="2569" max="2569" width="10.625" style="34" customWidth="1"/>
    <col min="2570" max="2573" width="6.125" style="34" customWidth="1"/>
    <col min="2574" max="2574" width="9" style="34"/>
    <col min="2575" max="2575" width="10.625" style="34" customWidth="1"/>
    <col min="2576" max="2576" width="21.5" style="34" customWidth="1"/>
    <col min="2577" max="2817" width="9" style="34"/>
    <col min="2818" max="2818" width="21.125" style="34" customWidth="1"/>
    <col min="2819" max="2819" width="27" style="34" customWidth="1"/>
    <col min="2820" max="2823" width="6.125" style="34" customWidth="1"/>
    <col min="2824" max="2824" width="9" style="34"/>
    <col min="2825" max="2825" width="10.625" style="34" customWidth="1"/>
    <col min="2826" max="2829" width="6.125" style="34" customWidth="1"/>
    <col min="2830" max="2830" width="9" style="34"/>
    <col min="2831" max="2831" width="10.625" style="34" customWidth="1"/>
    <col min="2832" max="2832" width="21.5" style="34" customWidth="1"/>
    <col min="2833" max="3073" width="9" style="34"/>
    <col min="3074" max="3074" width="21.125" style="34" customWidth="1"/>
    <col min="3075" max="3075" width="27" style="34" customWidth="1"/>
    <col min="3076" max="3079" width="6.125" style="34" customWidth="1"/>
    <col min="3080" max="3080" width="9" style="34"/>
    <col min="3081" max="3081" width="10.625" style="34" customWidth="1"/>
    <col min="3082" max="3085" width="6.125" style="34" customWidth="1"/>
    <col min="3086" max="3086" width="9" style="34"/>
    <col min="3087" max="3087" width="10.625" style="34" customWidth="1"/>
    <col min="3088" max="3088" width="21.5" style="34" customWidth="1"/>
    <col min="3089" max="3329" width="9" style="34"/>
    <col min="3330" max="3330" width="21.125" style="34" customWidth="1"/>
    <col min="3331" max="3331" width="27" style="34" customWidth="1"/>
    <col min="3332" max="3335" width="6.125" style="34" customWidth="1"/>
    <col min="3336" max="3336" width="9" style="34"/>
    <col min="3337" max="3337" width="10.625" style="34" customWidth="1"/>
    <col min="3338" max="3341" width="6.125" style="34" customWidth="1"/>
    <col min="3342" max="3342" width="9" style="34"/>
    <col min="3343" max="3343" width="10.625" style="34" customWidth="1"/>
    <col min="3344" max="3344" width="21.5" style="34" customWidth="1"/>
    <col min="3345" max="3585" width="9" style="34"/>
    <col min="3586" max="3586" width="21.125" style="34" customWidth="1"/>
    <col min="3587" max="3587" width="27" style="34" customWidth="1"/>
    <col min="3588" max="3591" width="6.125" style="34" customWidth="1"/>
    <col min="3592" max="3592" width="9" style="34"/>
    <col min="3593" max="3593" width="10.625" style="34" customWidth="1"/>
    <col min="3594" max="3597" width="6.125" style="34" customWidth="1"/>
    <col min="3598" max="3598" width="9" style="34"/>
    <col min="3599" max="3599" width="10.625" style="34" customWidth="1"/>
    <col min="3600" max="3600" width="21.5" style="34" customWidth="1"/>
    <col min="3601" max="3841" width="9" style="34"/>
    <col min="3842" max="3842" width="21.125" style="34" customWidth="1"/>
    <col min="3843" max="3843" width="27" style="34" customWidth="1"/>
    <col min="3844" max="3847" width="6.125" style="34" customWidth="1"/>
    <col min="3848" max="3848" width="9" style="34"/>
    <col min="3849" max="3849" width="10.625" style="34" customWidth="1"/>
    <col min="3850" max="3853" width="6.125" style="34" customWidth="1"/>
    <col min="3854" max="3854" width="9" style="34"/>
    <col min="3855" max="3855" width="10.625" style="34" customWidth="1"/>
    <col min="3856" max="3856" width="21.5" style="34" customWidth="1"/>
    <col min="3857" max="4097" width="9" style="34"/>
    <col min="4098" max="4098" width="21.125" style="34" customWidth="1"/>
    <col min="4099" max="4099" width="27" style="34" customWidth="1"/>
    <col min="4100" max="4103" width="6.125" style="34" customWidth="1"/>
    <col min="4104" max="4104" width="9" style="34"/>
    <col min="4105" max="4105" width="10.625" style="34" customWidth="1"/>
    <col min="4106" max="4109" width="6.125" style="34" customWidth="1"/>
    <col min="4110" max="4110" width="9" style="34"/>
    <col min="4111" max="4111" width="10.625" style="34" customWidth="1"/>
    <col min="4112" max="4112" width="21.5" style="34" customWidth="1"/>
    <col min="4113" max="4353" width="9" style="34"/>
    <col min="4354" max="4354" width="21.125" style="34" customWidth="1"/>
    <col min="4355" max="4355" width="27" style="34" customWidth="1"/>
    <col min="4356" max="4359" width="6.125" style="34" customWidth="1"/>
    <col min="4360" max="4360" width="9" style="34"/>
    <col min="4361" max="4361" width="10.625" style="34" customWidth="1"/>
    <col min="4362" max="4365" width="6.125" style="34" customWidth="1"/>
    <col min="4366" max="4366" width="9" style="34"/>
    <col min="4367" max="4367" width="10.625" style="34" customWidth="1"/>
    <col min="4368" max="4368" width="21.5" style="34" customWidth="1"/>
    <col min="4369" max="4609" width="9" style="34"/>
    <col min="4610" max="4610" width="21.125" style="34" customWidth="1"/>
    <col min="4611" max="4611" width="27" style="34" customWidth="1"/>
    <col min="4612" max="4615" width="6.125" style="34" customWidth="1"/>
    <col min="4616" max="4616" width="9" style="34"/>
    <col min="4617" max="4617" width="10.625" style="34" customWidth="1"/>
    <col min="4618" max="4621" width="6.125" style="34" customWidth="1"/>
    <col min="4622" max="4622" width="9" style="34"/>
    <col min="4623" max="4623" width="10.625" style="34" customWidth="1"/>
    <col min="4624" max="4624" width="21.5" style="34" customWidth="1"/>
    <col min="4625" max="4865" width="9" style="34"/>
    <col min="4866" max="4866" width="21.125" style="34" customWidth="1"/>
    <col min="4867" max="4867" width="27" style="34" customWidth="1"/>
    <col min="4868" max="4871" width="6.125" style="34" customWidth="1"/>
    <col min="4872" max="4872" width="9" style="34"/>
    <col min="4873" max="4873" width="10.625" style="34" customWidth="1"/>
    <col min="4874" max="4877" width="6.125" style="34" customWidth="1"/>
    <col min="4878" max="4878" width="9" style="34"/>
    <col min="4879" max="4879" width="10.625" style="34" customWidth="1"/>
    <col min="4880" max="4880" width="21.5" style="34" customWidth="1"/>
    <col min="4881" max="5121" width="9" style="34"/>
    <col min="5122" max="5122" width="21.125" style="34" customWidth="1"/>
    <col min="5123" max="5123" width="27" style="34" customWidth="1"/>
    <col min="5124" max="5127" width="6.125" style="34" customWidth="1"/>
    <col min="5128" max="5128" width="9" style="34"/>
    <col min="5129" max="5129" width="10.625" style="34" customWidth="1"/>
    <col min="5130" max="5133" width="6.125" style="34" customWidth="1"/>
    <col min="5134" max="5134" width="9" style="34"/>
    <col min="5135" max="5135" width="10.625" style="34" customWidth="1"/>
    <col min="5136" max="5136" width="21.5" style="34" customWidth="1"/>
    <col min="5137" max="5377" width="9" style="34"/>
    <col min="5378" max="5378" width="21.125" style="34" customWidth="1"/>
    <col min="5379" max="5379" width="27" style="34" customWidth="1"/>
    <col min="5380" max="5383" width="6.125" style="34" customWidth="1"/>
    <col min="5384" max="5384" width="9" style="34"/>
    <col min="5385" max="5385" width="10.625" style="34" customWidth="1"/>
    <col min="5386" max="5389" width="6.125" style="34" customWidth="1"/>
    <col min="5390" max="5390" width="9" style="34"/>
    <col min="5391" max="5391" width="10.625" style="34" customWidth="1"/>
    <col min="5392" max="5392" width="21.5" style="34" customWidth="1"/>
    <col min="5393" max="5633" width="9" style="34"/>
    <col min="5634" max="5634" width="21.125" style="34" customWidth="1"/>
    <col min="5635" max="5635" width="27" style="34" customWidth="1"/>
    <col min="5636" max="5639" width="6.125" style="34" customWidth="1"/>
    <col min="5640" max="5640" width="9" style="34"/>
    <col min="5641" max="5641" width="10.625" style="34" customWidth="1"/>
    <col min="5642" max="5645" width="6.125" style="34" customWidth="1"/>
    <col min="5646" max="5646" width="9" style="34"/>
    <col min="5647" max="5647" width="10.625" style="34" customWidth="1"/>
    <col min="5648" max="5648" width="21.5" style="34" customWidth="1"/>
    <col min="5649" max="5889" width="9" style="34"/>
    <col min="5890" max="5890" width="21.125" style="34" customWidth="1"/>
    <col min="5891" max="5891" width="27" style="34" customWidth="1"/>
    <col min="5892" max="5895" width="6.125" style="34" customWidth="1"/>
    <col min="5896" max="5896" width="9" style="34"/>
    <col min="5897" max="5897" width="10.625" style="34" customWidth="1"/>
    <col min="5898" max="5901" width="6.125" style="34" customWidth="1"/>
    <col min="5902" max="5902" width="9" style="34"/>
    <col min="5903" max="5903" width="10.625" style="34" customWidth="1"/>
    <col min="5904" max="5904" width="21.5" style="34" customWidth="1"/>
    <col min="5905" max="6145" width="9" style="34"/>
    <col min="6146" max="6146" width="21.125" style="34" customWidth="1"/>
    <col min="6147" max="6147" width="27" style="34" customWidth="1"/>
    <col min="6148" max="6151" width="6.125" style="34" customWidth="1"/>
    <col min="6152" max="6152" width="9" style="34"/>
    <col min="6153" max="6153" width="10.625" style="34" customWidth="1"/>
    <col min="6154" max="6157" width="6.125" style="34" customWidth="1"/>
    <col min="6158" max="6158" width="9" style="34"/>
    <col min="6159" max="6159" width="10.625" style="34" customWidth="1"/>
    <col min="6160" max="6160" width="21.5" style="34" customWidth="1"/>
    <col min="6161" max="6401" width="9" style="34"/>
    <col min="6402" max="6402" width="21.125" style="34" customWidth="1"/>
    <col min="6403" max="6403" width="27" style="34" customWidth="1"/>
    <col min="6404" max="6407" width="6.125" style="34" customWidth="1"/>
    <col min="6408" max="6408" width="9" style="34"/>
    <col min="6409" max="6409" width="10.625" style="34" customWidth="1"/>
    <col min="6410" max="6413" width="6.125" style="34" customWidth="1"/>
    <col min="6414" max="6414" width="9" style="34"/>
    <col min="6415" max="6415" width="10.625" style="34" customWidth="1"/>
    <col min="6416" max="6416" width="21.5" style="34" customWidth="1"/>
    <col min="6417" max="6657" width="9" style="34"/>
    <col min="6658" max="6658" width="21.125" style="34" customWidth="1"/>
    <col min="6659" max="6659" width="27" style="34" customWidth="1"/>
    <col min="6660" max="6663" width="6.125" style="34" customWidth="1"/>
    <col min="6664" max="6664" width="9" style="34"/>
    <col min="6665" max="6665" width="10.625" style="34" customWidth="1"/>
    <col min="6666" max="6669" width="6.125" style="34" customWidth="1"/>
    <col min="6670" max="6670" width="9" style="34"/>
    <col min="6671" max="6671" width="10.625" style="34" customWidth="1"/>
    <col min="6672" max="6672" width="21.5" style="34" customWidth="1"/>
    <col min="6673" max="6913" width="9" style="34"/>
    <col min="6914" max="6914" width="21.125" style="34" customWidth="1"/>
    <col min="6915" max="6915" width="27" style="34" customWidth="1"/>
    <col min="6916" max="6919" width="6.125" style="34" customWidth="1"/>
    <col min="6920" max="6920" width="9" style="34"/>
    <col min="6921" max="6921" width="10.625" style="34" customWidth="1"/>
    <col min="6922" max="6925" width="6.125" style="34" customWidth="1"/>
    <col min="6926" max="6926" width="9" style="34"/>
    <col min="6927" max="6927" width="10.625" style="34" customWidth="1"/>
    <col min="6928" max="6928" width="21.5" style="34" customWidth="1"/>
    <col min="6929" max="7169" width="9" style="34"/>
    <col min="7170" max="7170" width="21.125" style="34" customWidth="1"/>
    <col min="7171" max="7171" width="27" style="34" customWidth="1"/>
    <col min="7172" max="7175" width="6.125" style="34" customWidth="1"/>
    <col min="7176" max="7176" width="9" style="34"/>
    <col min="7177" max="7177" width="10.625" style="34" customWidth="1"/>
    <col min="7178" max="7181" width="6.125" style="34" customWidth="1"/>
    <col min="7182" max="7182" width="9" style="34"/>
    <col min="7183" max="7183" width="10.625" style="34" customWidth="1"/>
    <col min="7184" max="7184" width="21.5" style="34" customWidth="1"/>
    <col min="7185" max="7425" width="9" style="34"/>
    <col min="7426" max="7426" width="21.125" style="34" customWidth="1"/>
    <col min="7427" max="7427" width="27" style="34" customWidth="1"/>
    <col min="7428" max="7431" width="6.125" style="34" customWidth="1"/>
    <col min="7432" max="7432" width="9" style="34"/>
    <col min="7433" max="7433" width="10.625" style="34" customWidth="1"/>
    <col min="7434" max="7437" width="6.125" style="34" customWidth="1"/>
    <col min="7438" max="7438" width="9" style="34"/>
    <col min="7439" max="7439" width="10.625" style="34" customWidth="1"/>
    <col min="7440" max="7440" width="21.5" style="34" customWidth="1"/>
    <col min="7441" max="7681" width="9" style="34"/>
    <col min="7682" max="7682" width="21.125" style="34" customWidth="1"/>
    <col min="7683" max="7683" width="27" style="34" customWidth="1"/>
    <col min="7684" max="7687" width="6.125" style="34" customWidth="1"/>
    <col min="7688" max="7688" width="9" style="34"/>
    <col min="7689" max="7689" width="10.625" style="34" customWidth="1"/>
    <col min="7690" max="7693" width="6.125" style="34" customWidth="1"/>
    <col min="7694" max="7694" width="9" style="34"/>
    <col min="7695" max="7695" width="10.625" style="34" customWidth="1"/>
    <col min="7696" max="7696" width="21.5" style="34" customWidth="1"/>
    <col min="7697" max="7937" width="9" style="34"/>
    <col min="7938" max="7938" width="21.125" style="34" customWidth="1"/>
    <col min="7939" max="7939" width="27" style="34" customWidth="1"/>
    <col min="7940" max="7943" width="6.125" style="34" customWidth="1"/>
    <col min="7944" max="7944" width="9" style="34"/>
    <col min="7945" max="7945" width="10.625" style="34" customWidth="1"/>
    <col min="7946" max="7949" width="6.125" style="34" customWidth="1"/>
    <col min="7950" max="7950" width="9" style="34"/>
    <col min="7951" max="7951" width="10.625" style="34" customWidth="1"/>
    <col min="7952" max="7952" width="21.5" style="34" customWidth="1"/>
    <col min="7953" max="8193" width="9" style="34"/>
    <col min="8194" max="8194" width="21.125" style="34" customWidth="1"/>
    <col min="8195" max="8195" width="27" style="34" customWidth="1"/>
    <col min="8196" max="8199" width="6.125" style="34" customWidth="1"/>
    <col min="8200" max="8200" width="9" style="34"/>
    <col min="8201" max="8201" width="10.625" style="34" customWidth="1"/>
    <col min="8202" max="8205" width="6.125" style="34" customWidth="1"/>
    <col min="8206" max="8206" width="9" style="34"/>
    <col min="8207" max="8207" width="10.625" style="34" customWidth="1"/>
    <col min="8208" max="8208" width="21.5" style="34" customWidth="1"/>
    <col min="8209" max="8449" width="9" style="34"/>
    <col min="8450" max="8450" width="21.125" style="34" customWidth="1"/>
    <col min="8451" max="8451" width="27" style="34" customWidth="1"/>
    <col min="8452" max="8455" width="6.125" style="34" customWidth="1"/>
    <col min="8456" max="8456" width="9" style="34"/>
    <col min="8457" max="8457" width="10.625" style="34" customWidth="1"/>
    <col min="8458" max="8461" width="6.125" style="34" customWidth="1"/>
    <col min="8462" max="8462" width="9" style="34"/>
    <col min="8463" max="8463" width="10.625" style="34" customWidth="1"/>
    <col min="8464" max="8464" width="21.5" style="34" customWidth="1"/>
    <col min="8465" max="8705" width="9" style="34"/>
    <col min="8706" max="8706" width="21.125" style="34" customWidth="1"/>
    <col min="8707" max="8707" width="27" style="34" customWidth="1"/>
    <col min="8708" max="8711" width="6.125" style="34" customWidth="1"/>
    <col min="8712" max="8712" width="9" style="34"/>
    <col min="8713" max="8713" width="10.625" style="34" customWidth="1"/>
    <col min="8714" max="8717" width="6.125" style="34" customWidth="1"/>
    <col min="8718" max="8718" width="9" style="34"/>
    <col min="8719" max="8719" width="10.625" style="34" customWidth="1"/>
    <col min="8720" max="8720" width="21.5" style="34" customWidth="1"/>
    <col min="8721" max="8961" width="9" style="34"/>
    <col min="8962" max="8962" width="21.125" style="34" customWidth="1"/>
    <col min="8963" max="8963" width="27" style="34" customWidth="1"/>
    <col min="8964" max="8967" width="6.125" style="34" customWidth="1"/>
    <col min="8968" max="8968" width="9" style="34"/>
    <col min="8969" max="8969" width="10.625" style="34" customWidth="1"/>
    <col min="8970" max="8973" width="6.125" style="34" customWidth="1"/>
    <col min="8974" max="8974" width="9" style="34"/>
    <col min="8975" max="8975" width="10.625" style="34" customWidth="1"/>
    <col min="8976" max="8976" width="21.5" style="34" customWidth="1"/>
    <col min="8977" max="9217" width="9" style="34"/>
    <col min="9218" max="9218" width="21.125" style="34" customWidth="1"/>
    <col min="9219" max="9219" width="27" style="34" customWidth="1"/>
    <col min="9220" max="9223" width="6.125" style="34" customWidth="1"/>
    <col min="9224" max="9224" width="9" style="34"/>
    <col min="9225" max="9225" width="10.625" style="34" customWidth="1"/>
    <col min="9226" max="9229" width="6.125" style="34" customWidth="1"/>
    <col min="9230" max="9230" width="9" style="34"/>
    <col min="9231" max="9231" width="10.625" style="34" customWidth="1"/>
    <col min="9232" max="9232" width="21.5" style="34" customWidth="1"/>
    <col min="9233" max="9473" width="9" style="34"/>
    <col min="9474" max="9474" width="21.125" style="34" customWidth="1"/>
    <col min="9475" max="9475" width="27" style="34" customWidth="1"/>
    <col min="9476" max="9479" width="6.125" style="34" customWidth="1"/>
    <col min="9480" max="9480" width="9" style="34"/>
    <col min="9481" max="9481" width="10.625" style="34" customWidth="1"/>
    <col min="9482" max="9485" width="6.125" style="34" customWidth="1"/>
    <col min="9486" max="9486" width="9" style="34"/>
    <col min="9487" max="9487" width="10.625" style="34" customWidth="1"/>
    <col min="9488" max="9488" width="21.5" style="34" customWidth="1"/>
    <col min="9489" max="9729" width="9" style="34"/>
    <col min="9730" max="9730" width="21.125" style="34" customWidth="1"/>
    <col min="9731" max="9731" width="27" style="34" customWidth="1"/>
    <col min="9732" max="9735" width="6.125" style="34" customWidth="1"/>
    <col min="9736" max="9736" width="9" style="34"/>
    <col min="9737" max="9737" width="10.625" style="34" customWidth="1"/>
    <col min="9738" max="9741" width="6.125" style="34" customWidth="1"/>
    <col min="9742" max="9742" width="9" style="34"/>
    <col min="9743" max="9743" width="10.625" style="34" customWidth="1"/>
    <col min="9744" max="9744" width="21.5" style="34" customWidth="1"/>
    <col min="9745" max="9985" width="9" style="34"/>
    <col min="9986" max="9986" width="21.125" style="34" customWidth="1"/>
    <col min="9987" max="9987" width="27" style="34" customWidth="1"/>
    <col min="9988" max="9991" width="6.125" style="34" customWidth="1"/>
    <col min="9992" max="9992" width="9" style="34"/>
    <col min="9993" max="9993" width="10.625" style="34" customWidth="1"/>
    <col min="9994" max="9997" width="6.125" style="34" customWidth="1"/>
    <col min="9998" max="9998" width="9" style="34"/>
    <col min="9999" max="9999" width="10.625" style="34" customWidth="1"/>
    <col min="10000" max="10000" width="21.5" style="34" customWidth="1"/>
    <col min="10001" max="10241" width="9" style="34"/>
    <col min="10242" max="10242" width="21.125" style="34" customWidth="1"/>
    <col min="10243" max="10243" width="27" style="34" customWidth="1"/>
    <col min="10244" max="10247" width="6.125" style="34" customWidth="1"/>
    <col min="10248" max="10248" width="9" style="34"/>
    <col min="10249" max="10249" width="10.625" style="34" customWidth="1"/>
    <col min="10250" max="10253" width="6.125" style="34" customWidth="1"/>
    <col min="10254" max="10254" width="9" style="34"/>
    <col min="10255" max="10255" width="10.625" style="34" customWidth="1"/>
    <col min="10256" max="10256" width="21.5" style="34" customWidth="1"/>
    <col min="10257" max="10497" width="9" style="34"/>
    <col min="10498" max="10498" width="21.125" style="34" customWidth="1"/>
    <col min="10499" max="10499" width="27" style="34" customWidth="1"/>
    <col min="10500" max="10503" width="6.125" style="34" customWidth="1"/>
    <col min="10504" max="10504" width="9" style="34"/>
    <col min="10505" max="10505" width="10.625" style="34" customWidth="1"/>
    <col min="10506" max="10509" width="6.125" style="34" customWidth="1"/>
    <col min="10510" max="10510" width="9" style="34"/>
    <col min="10511" max="10511" width="10.625" style="34" customWidth="1"/>
    <col min="10512" max="10512" width="21.5" style="34" customWidth="1"/>
    <col min="10513" max="10753" width="9" style="34"/>
    <col min="10754" max="10754" width="21.125" style="34" customWidth="1"/>
    <col min="10755" max="10755" width="27" style="34" customWidth="1"/>
    <col min="10756" max="10759" width="6.125" style="34" customWidth="1"/>
    <col min="10760" max="10760" width="9" style="34"/>
    <col min="10761" max="10761" width="10.625" style="34" customWidth="1"/>
    <col min="10762" max="10765" width="6.125" style="34" customWidth="1"/>
    <col min="10766" max="10766" width="9" style="34"/>
    <col min="10767" max="10767" width="10.625" style="34" customWidth="1"/>
    <col min="10768" max="10768" width="21.5" style="34" customWidth="1"/>
    <col min="10769" max="11009" width="9" style="34"/>
    <col min="11010" max="11010" width="21.125" style="34" customWidth="1"/>
    <col min="11011" max="11011" width="27" style="34" customWidth="1"/>
    <col min="11012" max="11015" width="6.125" style="34" customWidth="1"/>
    <col min="11016" max="11016" width="9" style="34"/>
    <col min="11017" max="11017" width="10.625" style="34" customWidth="1"/>
    <col min="11018" max="11021" width="6.125" style="34" customWidth="1"/>
    <col min="11022" max="11022" width="9" style="34"/>
    <col min="11023" max="11023" width="10.625" style="34" customWidth="1"/>
    <col min="11024" max="11024" width="21.5" style="34" customWidth="1"/>
    <col min="11025" max="11265" width="9" style="34"/>
    <col min="11266" max="11266" width="21.125" style="34" customWidth="1"/>
    <col min="11267" max="11267" width="27" style="34" customWidth="1"/>
    <col min="11268" max="11271" width="6.125" style="34" customWidth="1"/>
    <col min="11272" max="11272" width="9" style="34"/>
    <col min="11273" max="11273" width="10.625" style="34" customWidth="1"/>
    <col min="11274" max="11277" width="6.125" style="34" customWidth="1"/>
    <col min="11278" max="11278" width="9" style="34"/>
    <col min="11279" max="11279" width="10.625" style="34" customWidth="1"/>
    <col min="11280" max="11280" width="21.5" style="34" customWidth="1"/>
    <col min="11281" max="11521" width="9" style="34"/>
    <col min="11522" max="11522" width="21.125" style="34" customWidth="1"/>
    <col min="11523" max="11523" width="27" style="34" customWidth="1"/>
    <col min="11524" max="11527" width="6.125" style="34" customWidth="1"/>
    <col min="11528" max="11528" width="9" style="34"/>
    <col min="11529" max="11529" width="10.625" style="34" customWidth="1"/>
    <col min="11530" max="11533" width="6.125" style="34" customWidth="1"/>
    <col min="11534" max="11534" width="9" style="34"/>
    <col min="11535" max="11535" width="10.625" style="34" customWidth="1"/>
    <col min="11536" max="11536" width="21.5" style="34" customWidth="1"/>
    <col min="11537" max="11777" width="9" style="34"/>
    <col min="11778" max="11778" width="21.125" style="34" customWidth="1"/>
    <col min="11779" max="11779" width="27" style="34" customWidth="1"/>
    <col min="11780" max="11783" width="6.125" style="34" customWidth="1"/>
    <col min="11784" max="11784" width="9" style="34"/>
    <col min="11785" max="11785" width="10.625" style="34" customWidth="1"/>
    <col min="11786" max="11789" width="6.125" style="34" customWidth="1"/>
    <col min="11790" max="11790" width="9" style="34"/>
    <col min="11791" max="11791" width="10.625" style="34" customWidth="1"/>
    <col min="11792" max="11792" width="21.5" style="34" customWidth="1"/>
    <col min="11793" max="12033" width="9" style="34"/>
    <col min="12034" max="12034" width="21.125" style="34" customWidth="1"/>
    <col min="12035" max="12035" width="27" style="34" customWidth="1"/>
    <col min="12036" max="12039" width="6.125" style="34" customWidth="1"/>
    <col min="12040" max="12040" width="9" style="34"/>
    <col min="12041" max="12041" width="10.625" style="34" customWidth="1"/>
    <col min="12042" max="12045" width="6.125" style="34" customWidth="1"/>
    <col min="12046" max="12046" width="9" style="34"/>
    <col min="12047" max="12047" width="10.625" style="34" customWidth="1"/>
    <col min="12048" max="12048" width="21.5" style="34" customWidth="1"/>
    <col min="12049" max="12289" width="9" style="34"/>
    <col min="12290" max="12290" width="21.125" style="34" customWidth="1"/>
    <col min="12291" max="12291" width="27" style="34" customWidth="1"/>
    <col min="12292" max="12295" width="6.125" style="34" customWidth="1"/>
    <col min="12296" max="12296" width="9" style="34"/>
    <col min="12297" max="12297" width="10.625" style="34" customWidth="1"/>
    <col min="12298" max="12301" width="6.125" style="34" customWidth="1"/>
    <col min="12302" max="12302" width="9" style="34"/>
    <col min="12303" max="12303" width="10.625" style="34" customWidth="1"/>
    <col min="12304" max="12304" width="21.5" style="34" customWidth="1"/>
    <col min="12305" max="12545" width="9" style="34"/>
    <col min="12546" max="12546" width="21.125" style="34" customWidth="1"/>
    <col min="12547" max="12547" width="27" style="34" customWidth="1"/>
    <col min="12548" max="12551" width="6.125" style="34" customWidth="1"/>
    <col min="12552" max="12552" width="9" style="34"/>
    <col min="12553" max="12553" width="10.625" style="34" customWidth="1"/>
    <col min="12554" max="12557" width="6.125" style="34" customWidth="1"/>
    <col min="12558" max="12558" width="9" style="34"/>
    <col min="12559" max="12559" width="10.625" style="34" customWidth="1"/>
    <col min="12560" max="12560" width="21.5" style="34" customWidth="1"/>
    <col min="12561" max="12801" width="9" style="34"/>
    <col min="12802" max="12802" width="21.125" style="34" customWidth="1"/>
    <col min="12803" max="12803" width="27" style="34" customWidth="1"/>
    <col min="12804" max="12807" width="6.125" style="34" customWidth="1"/>
    <col min="12808" max="12808" width="9" style="34"/>
    <col min="12809" max="12809" width="10.625" style="34" customWidth="1"/>
    <col min="12810" max="12813" width="6.125" style="34" customWidth="1"/>
    <col min="12814" max="12814" width="9" style="34"/>
    <col min="12815" max="12815" width="10.625" style="34" customWidth="1"/>
    <col min="12816" max="12816" width="21.5" style="34" customWidth="1"/>
    <col min="12817" max="13057" width="9" style="34"/>
    <col min="13058" max="13058" width="21.125" style="34" customWidth="1"/>
    <col min="13059" max="13059" width="27" style="34" customWidth="1"/>
    <col min="13060" max="13063" width="6.125" style="34" customWidth="1"/>
    <col min="13064" max="13064" width="9" style="34"/>
    <col min="13065" max="13065" width="10.625" style="34" customWidth="1"/>
    <col min="13066" max="13069" width="6.125" style="34" customWidth="1"/>
    <col min="13070" max="13070" width="9" style="34"/>
    <col min="13071" max="13071" width="10.625" style="34" customWidth="1"/>
    <col min="13072" max="13072" width="21.5" style="34" customWidth="1"/>
    <col min="13073" max="13313" width="9" style="34"/>
    <col min="13314" max="13314" width="21.125" style="34" customWidth="1"/>
    <col min="13315" max="13315" width="27" style="34" customWidth="1"/>
    <col min="13316" max="13319" width="6.125" style="34" customWidth="1"/>
    <col min="13320" max="13320" width="9" style="34"/>
    <col min="13321" max="13321" width="10.625" style="34" customWidth="1"/>
    <col min="13322" max="13325" width="6.125" style="34" customWidth="1"/>
    <col min="13326" max="13326" width="9" style="34"/>
    <col min="13327" max="13327" width="10.625" style="34" customWidth="1"/>
    <col min="13328" max="13328" width="21.5" style="34" customWidth="1"/>
    <col min="13329" max="13569" width="9" style="34"/>
    <col min="13570" max="13570" width="21.125" style="34" customWidth="1"/>
    <col min="13571" max="13571" width="27" style="34" customWidth="1"/>
    <col min="13572" max="13575" width="6.125" style="34" customWidth="1"/>
    <col min="13576" max="13576" width="9" style="34"/>
    <col min="13577" max="13577" width="10.625" style="34" customWidth="1"/>
    <col min="13578" max="13581" width="6.125" style="34" customWidth="1"/>
    <col min="13582" max="13582" width="9" style="34"/>
    <col min="13583" max="13583" width="10.625" style="34" customWidth="1"/>
    <col min="13584" max="13584" width="21.5" style="34" customWidth="1"/>
    <col min="13585" max="13825" width="9" style="34"/>
    <col min="13826" max="13826" width="21.125" style="34" customWidth="1"/>
    <col min="13827" max="13827" width="27" style="34" customWidth="1"/>
    <col min="13828" max="13831" width="6.125" style="34" customWidth="1"/>
    <col min="13832" max="13832" width="9" style="34"/>
    <col min="13833" max="13833" width="10.625" style="34" customWidth="1"/>
    <col min="13834" max="13837" width="6.125" style="34" customWidth="1"/>
    <col min="13838" max="13838" width="9" style="34"/>
    <col min="13839" max="13839" width="10.625" style="34" customWidth="1"/>
    <col min="13840" max="13840" width="21.5" style="34" customWidth="1"/>
    <col min="13841" max="14081" width="9" style="34"/>
    <col min="14082" max="14082" width="21.125" style="34" customWidth="1"/>
    <col min="14083" max="14083" width="27" style="34" customWidth="1"/>
    <col min="14084" max="14087" width="6.125" style="34" customWidth="1"/>
    <col min="14088" max="14088" width="9" style="34"/>
    <col min="14089" max="14089" width="10.625" style="34" customWidth="1"/>
    <col min="14090" max="14093" width="6.125" style="34" customWidth="1"/>
    <col min="14094" max="14094" width="9" style="34"/>
    <col min="14095" max="14095" width="10.625" style="34" customWidth="1"/>
    <col min="14096" max="14096" width="21.5" style="34" customWidth="1"/>
    <col min="14097" max="14337" width="9" style="34"/>
    <col min="14338" max="14338" width="21.125" style="34" customWidth="1"/>
    <col min="14339" max="14339" width="27" style="34" customWidth="1"/>
    <col min="14340" max="14343" width="6.125" style="34" customWidth="1"/>
    <col min="14344" max="14344" width="9" style="34"/>
    <col min="14345" max="14345" width="10.625" style="34" customWidth="1"/>
    <col min="14346" max="14349" width="6.125" style="34" customWidth="1"/>
    <col min="14350" max="14350" width="9" style="34"/>
    <col min="14351" max="14351" width="10.625" style="34" customWidth="1"/>
    <col min="14352" max="14352" width="21.5" style="34" customWidth="1"/>
    <col min="14353" max="14593" width="9" style="34"/>
    <col min="14594" max="14594" width="21.125" style="34" customWidth="1"/>
    <col min="14595" max="14595" width="27" style="34" customWidth="1"/>
    <col min="14596" max="14599" width="6.125" style="34" customWidth="1"/>
    <col min="14600" max="14600" width="9" style="34"/>
    <col min="14601" max="14601" width="10.625" style="34" customWidth="1"/>
    <col min="14602" max="14605" width="6.125" style="34" customWidth="1"/>
    <col min="14606" max="14606" width="9" style="34"/>
    <col min="14607" max="14607" width="10.625" style="34" customWidth="1"/>
    <col min="14608" max="14608" width="21.5" style="34" customWidth="1"/>
    <col min="14609" max="14849" width="9" style="34"/>
    <col min="14850" max="14850" width="21.125" style="34" customWidth="1"/>
    <col min="14851" max="14851" width="27" style="34" customWidth="1"/>
    <col min="14852" max="14855" width="6.125" style="34" customWidth="1"/>
    <col min="14856" max="14856" width="9" style="34"/>
    <col min="14857" max="14857" width="10.625" style="34" customWidth="1"/>
    <col min="14858" max="14861" width="6.125" style="34" customWidth="1"/>
    <col min="14862" max="14862" width="9" style="34"/>
    <col min="14863" max="14863" width="10.625" style="34" customWidth="1"/>
    <col min="14864" max="14864" width="21.5" style="34" customWidth="1"/>
    <col min="14865" max="15105" width="9" style="34"/>
    <col min="15106" max="15106" width="21.125" style="34" customWidth="1"/>
    <col min="15107" max="15107" width="27" style="34" customWidth="1"/>
    <col min="15108" max="15111" width="6.125" style="34" customWidth="1"/>
    <col min="15112" max="15112" width="9" style="34"/>
    <col min="15113" max="15113" width="10.625" style="34" customWidth="1"/>
    <col min="15114" max="15117" width="6.125" style="34" customWidth="1"/>
    <col min="15118" max="15118" width="9" style="34"/>
    <col min="15119" max="15119" width="10.625" style="34" customWidth="1"/>
    <col min="15120" max="15120" width="21.5" style="34" customWidth="1"/>
    <col min="15121" max="15361" width="9" style="34"/>
    <col min="15362" max="15362" width="21.125" style="34" customWidth="1"/>
    <col min="15363" max="15363" width="27" style="34" customWidth="1"/>
    <col min="15364" max="15367" width="6.125" style="34" customWidth="1"/>
    <col min="15368" max="15368" width="9" style="34"/>
    <col min="15369" max="15369" width="10.625" style="34" customWidth="1"/>
    <col min="15370" max="15373" width="6.125" style="34" customWidth="1"/>
    <col min="15374" max="15374" width="9" style="34"/>
    <col min="15375" max="15375" width="10.625" style="34" customWidth="1"/>
    <col min="15376" max="15376" width="21.5" style="34" customWidth="1"/>
    <col min="15377" max="15617" width="9" style="34"/>
    <col min="15618" max="15618" width="21.125" style="34" customWidth="1"/>
    <col min="15619" max="15619" width="27" style="34" customWidth="1"/>
    <col min="15620" max="15623" width="6.125" style="34" customWidth="1"/>
    <col min="15624" max="15624" width="9" style="34"/>
    <col min="15625" max="15625" width="10.625" style="34" customWidth="1"/>
    <col min="15626" max="15629" width="6.125" style="34" customWidth="1"/>
    <col min="15630" max="15630" width="9" style="34"/>
    <col min="15631" max="15631" width="10.625" style="34" customWidth="1"/>
    <col min="15632" max="15632" width="21.5" style="34" customWidth="1"/>
    <col min="15633" max="15873" width="9" style="34"/>
    <col min="15874" max="15874" width="21.125" style="34" customWidth="1"/>
    <col min="15875" max="15875" width="27" style="34" customWidth="1"/>
    <col min="15876" max="15879" width="6.125" style="34" customWidth="1"/>
    <col min="15880" max="15880" width="9" style="34"/>
    <col min="15881" max="15881" width="10.625" style="34" customWidth="1"/>
    <col min="15882" max="15885" width="6.125" style="34" customWidth="1"/>
    <col min="15886" max="15886" width="9" style="34"/>
    <col min="15887" max="15887" width="10.625" style="34" customWidth="1"/>
    <col min="15888" max="15888" width="21.5" style="34" customWidth="1"/>
    <col min="15889" max="16129" width="9" style="34"/>
    <col min="16130" max="16130" width="21.125" style="34" customWidth="1"/>
    <col min="16131" max="16131" width="27" style="34" customWidth="1"/>
    <col min="16132" max="16135" width="6.125" style="34" customWidth="1"/>
    <col min="16136" max="16136" width="9" style="34"/>
    <col min="16137" max="16137" width="10.625" style="34" customWidth="1"/>
    <col min="16138" max="16141" width="6.125" style="34" customWidth="1"/>
    <col min="16142" max="16142" width="9" style="34"/>
    <col min="16143" max="16143" width="10.625" style="34" customWidth="1"/>
    <col min="16144" max="16144" width="21.5" style="34" customWidth="1"/>
    <col min="16145" max="16384" width="9" style="34"/>
  </cols>
  <sheetData>
    <row r="1" spans="1:16" ht="21" x14ac:dyDescent="0.15">
      <c r="A1" s="54"/>
      <c r="B1" s="55"/>
      <c r="C1" s="55"/>
      <c r="D1" s="55"/>
      <c r="E1" s="55"/>
      <c r="F1" s="55"/>
      <c r="G1" s="55"/>
      <c r="H1" s="55"/>
      <c r="I1" s="55"/>
      <c r="J1" s="45"/>
      <c r="K1" s="45"/>
      <c r="L1" s="45"/>
      <c r="M1" s="45"/>
      <c r="N1" s="45"/>
      <c r="O1" s="45"/>
    </row>
    <row r="2" spans="1:16" x14ac:dyDescent="0.15">
      <c r="A2" s="57" t="s">
        <v>26</v>
      </c>
      <c r="B2" s="57"/>
      <c r="C2" s="59" t="s">
        <v>27</v>
      </c>
      <c r="D2" s="58" t="s">
        <v>28</v>
      </c>
      <c r="E2" s="58"/>
      <c r="F2" s="58"/>
      <c r="G2" s="58"/>
      <c r="H2" s="58" t="s">
        <v>29</v>
      </c>
      <c r="I2" s="58"/>
      <c r="J2" s="52" t="s">
        <v>30</v>
      </c>
      <c r="K2" s="52"/>
      <c r="L2" s="52"/>
      <c r="M2" s="52"/>
      <c r="N2" s="52" t="s">
        <v>31</v>
      </c>
      <c r="O2" s="52"/>
      <c r="P2" s="53" t="s">
        <v>49</v>
      </c>
    </row>
    <row r="3" spans="1:16" x14ac:dyDescent="0.15">
      <c r="A3" s="58"/>
      <c r="B3" s="58"/>
      <c r="C3" s="57"/>
      <c r="D3" s="43" t="s">
        <v>32</v>
      </c>
      <c r="E3" s="43" t="s">
        <v>33</v>
      </c>
      <c r="F3" s="43" t="s">
        <v>32</v>
      </c>
      <c r="G3" s="43" t="s">
        <v>33</v>
      </c>
      <c r="H3" s="43" t="s">
        <v>34</v>
      </c>
      <c r="I3" s="18" t="s">
        <v>35</v>
      </c>
      <c r="J3" s="44" t="s">
        <v>32</v>
      </c>
      <c r="K3" s="44" t="s">
        <v>33</v>
      </c>
      <c r="L3" s="44" t="s">
        <v>32</v>
      </c>
      <c r="M3" s="44" t="s">
        <v>33</v>
      </c>
      <c r="N3" s="44" t="s">
        <v>34</v>
      </c>
      <c r="O3" s="19" t="s">
        <v>35</v>
      </c>
      <c r="P3" s="52"/>
    </row>
    <row r="4" spans="1:16" x14ac:dyDescent="0.15">
      <c r="A4" s="35" t="s">
        <v>36</v>
      </c>
      <c r="B4" s="21" t="s">
        <v>67</v>
      </c>
      <c r="C4" s="21" t="s">
        <v>68</v>
      </c>
      <c r="D4" s="20">
        <v>20</v>
      </c>
      <c r="E4" s="20" t="s">
        <v>46</v>
      </c>
      <c r="F4" s="20">
        <v>1</v>
      </c>
      <c r="G4" s="20" t="s">
        <v>47</v>
      </c>
      <c r="H4" s="20">
        <v>400</v>
      </c>
      <c r="I4" s="20">
        <f t="shared" ref="I4" si="0">D4*F4*H4</f>
        <v>8000</v>
      </c>
      <c r="J4" s="20">
        <v>14</v>
      </c>
      <c r="K4" s="20" t="s">
        <v>46</v>
      </c>
      <c r="L4" s="20">
        <v>1</v>
      </c>
      <c r="M4" s="20" t="s">
        <v>47</v>
      </c>
      <c r="N4" s="20">
        <v>400</v>
      </c>
      <c r="O4" s="20">
        <f>J4*L4*N4</f>
        <v>5600</v>
      </c>
      <c r="P4" s="29" t="s">
        <v>87</v>
      </c>
    </row>
    <row r="5" spans="1:16" x14ac:dyDescent="0.15">
      <c r="A5" s="56" t="s">
        <v>37</v>
      </c>
      <c r="B5" s="56"/>
      <c r="C5" s="56"/>
      <c r="D5" s="56"/>
      <c r="E5" s="56"/>
      <c r="F5" s="56"/>
      <c r="G5" s="56"/>
      <c r="H5" s="56"/>
      <c r="I5" s="22">
        <f>SUM(I4:I4)</f>
        <v>8000</v>
      </c>
      <c r="J5" s="64"/>
      <c r="K5" s="65"/>
      <c r="L5" s="65"/>
      <c r="M5" s="65"/>
      <c r="N5" s="66"/>
      <c r="O5" s="50">
        <f>SUM(O4:O4)</f>
        <v>5600</v>
      </c>
      <c r="P5" s="51">
        <f>I5-O5</f>
        <v>2400</v>
      </c>
    </row>
    <row r="6" spans="1:16" x14ac:dyDescent="0.15">
      <c r="A6" s="75" t="s">
        <v>38</v>
      </c>
      <c r="B6" s="25" t="s">
        <v>69</v>
      </c>
      <c r="C6" s="26"/>
      <c r="D6" s="20">
        <v>30</v>
      </c>
      <c r="E6" s="20" t="s">
        <v>50</v>
      </c>
      <c r="F6" s="20">
        <v>1</v>
      </c>
      <c r="G6" s="20" t="s">
        <v>51</v>
      </c>
      <c r="H6" s="20">
        <v>150</v>
      </c>
      <c r="I6" s="20">
        <f>D6*F6*H6</f>
        <v>4500</v>
      </c>
      <c r="J6" s="20">
        <v>21</v>
      </c>
      <c r="K6" s="20" t="s">
        <v>50</v>
      </c>
      <c r="L6" s="20">
        <v>1</v>
      </c>
      <c r="M6" s="20" t="s">
        <v>51</v>
      </c>
      <c r="N6" s="20">
        <v>108</v>
      </c>
      <c r="O6" s="20">
        <f>J6*L6*N6</f>
        <v>2268</v>
      </c>
      <c r="P6" s="29"/>
    </row>
    <row r="7" spans="1:16" x14ac:dyDescent="0.15">
      <c r="A7" s="76"/>
      <c r="B7" s="25" t="s">
        <v>70</v>
      </c>
      <c r="C7" s="26"/>
      <c r="D7" s="20">
        <v>30</v>
      </c>
      <c r="E7" s="20" t="s">
        <v>50</v>
      </c>
      <c r="F7" s="20">
        <v>1</v>
      </c>
      <c r="G7" s="20" t="s">
        <v>51</v>
      </c>
      <c r="H7" s="20">
        <v>150</v>
      </c>
      <c r="I7" s="20">
        <f t="shared" ref="I7:I8" si="1">D7*F7*H7</f>
        <v>4500</v>
      </c>
      <c r="J7" s="20">
        <v>20</v>
      </c>
      <c r="K7" s="20" t="s">
        <v>50</v>
      </c>
      <c r="L7" s="20">
        <v>1</v>
      </c>
      <c r="M7" s="20" t="s">
        <v>51</v>
      </c>
      <c r="N7" s="20">
        <v>150</v>
      </c>
      <c r="O7" s="20">
        <f t="shared" ref="O7:O11" si="2">J7*L7*N7</f>
        <v>3000</v>
      </c>
      <c r="P7" s="29"/>
    </row>
    <row r="8" spans="1:16" x14ac:dyDescent="0.15">
      <c r="A8" s="76"/>
      <c r="B8" s="25" t="s">
        <v>71</v>
      </c>
      <c r="C8" s="26"/>
      <c r="D8" s="20">
        <v>30</v>
      </c>
      <c r="E8" s="20" t="s">
        <v>50</v>
      </c>
      <c r="F8" s="20">
        <v>1</v>
      </c>
      <c r="G8" s="20" t="s">
        <v>51</v>
      </c>
      <c r="H8" s="20">
        <v>150</v>
      </c>
      <c r="I8" s="20">
        <f t="shared" si="1"/>
        <v>4500</v>
      </c>
      <c r="J8" s="20">
        <v>22</v>
      </c>
      <c r="K8" s="20" t="s">
        <v>50</v>
      </c>
      <c r="L8" s="20">
        <v>1</v>
      </c>
      <c r="M8" s="20" t="s">
        <v>51</v>
      </c>
      <c r="N8" s="20">
        <v>108</v>
      </c>
      <c r="O8" s="20">
        <f t="shared" si="2"/>
        <v>2376</v>
      </c>
      <c r="P8" s="29"/>
    </row>
    <row r="9" spans="1:16" x14ac:dyDescent="0.15">
      <c r="A9" s="76"/>
      <c r="B9" s="25"/>
      <c r="C9" s="26"/>
      <c r="D9" s="20"/>
      <c r="E9" s="20"/>
      <c r="F9" s="20"/>
      <c r="G9" s="20"/>
      <c r="H9" s="20"/>
      <c r="I9" s="20"/>
      <c r="J9" s="20">
        <v>1</v>
      </c>
      <c r="K9" s="20"/>
      <c r="L9" s="20">
        <v>1</v>
      </c>
      <c r="M9" s="20"/>
      <c r="N9" s="20">
        <v>216</v>
      </c>
      <c r="O9" s="20">
        <f t="shared" si="2"/>
        <v>216</v>
      </c>
      <c r="P9" s="29" t="s">
        <v>88</v>
      </c>
    </row>
    <row r="10" spans="1:16" x14ac:dyDescent="0.15">
      <c r="A10" s="76"/>
      <c r="B10" s="25"/>
      <c r="C10" s="26"/>
      <c r="D10" s="20"/>
      <c r="E10" s="20"/>
      <c r="F10" s="20"/>
      <c r="G10" s="20"/>
      <c r="H10" s="20"/>
      <c r="I10" s="20"/>
      <c r="J10" s="20">
        <v>1</v>
      </c>
      <c r="K10" s="20"/>
      <c r="L10" s="20">
        <v>1</v>
      </c>
      <c r="M10" s="20"/>
      <c r="N10" s="20">
        <v>3896.9</v>
      </c>
      <c r="O10" s="20">
        <f t="shared" si="2"/>
        <v>3896.9</v>
      </c>
      <c r="P10" s="29"/>
    </row>
    <row r="11" spans="1:16" x14ac:dyDescent="0.15">
      <c r="A11" s="77"/>
      <c r="B11" s="25"/>
      <c r="C11" s="26"/>
      <c r="D11" s="20"/>
      <c r="E11" s="20"/>
      <c r="F11" s="20"/>
      <c r="G11" s="20"/>
      <c r="H11" s="20"/>
      <c r="I11" s="20"/>
      <c r="J11" s="20">
        <v>1</v>
      </c>
      <c r="K11" s="20"/>
      <c r="L11" s="20">
        <v>1</v>
      </c>
      <c r="M11" s="20"/>
      <c r="N11" s="20">
        <v>400</v>
      </c>
      <c r="O11" s="20">
        <f t="shared" si="2"/>
        <v>400</v>
      </c>
      <c r="P11" s="29"/>
    </row>
    <row r="12" spans="1:16" x14ac:dyDescent="0.15">
      <c r="A12" s="67" t="s">
        <v>39</v>
      </c>
      <c r="B12" s="68"/>
      <c r="C12" s="68"/>
      <c r="D12" s="68"/>
      <c r="E12" s="68"/>
      <c r="F12" s="68"/>
      <c r="G12" s="68"/>
      <c r="H12" s="69"/>
      <c r="I12" s="22">
        <f>SUM(I6:I10)</f>
        <v>13500</v>
      </c>
      <c r="J12" s="64"/>
      <c r="K12" s="65"/>
      <c r="L12" s="65"/>
      <c r="M12" s="65"/>
      <c r="N12" s="66"/>
      <c r="O12" s="23">
        <f>SUM(O6:O11)</f>
        <v>12156.9</v>
      </c>
      <c r="P12" s="24">
        <f>I12-O12</f>
        <v>1343.1000000000004</v>
      </c>
    </row>
    <row r="13" spans="1:16" x14ac:dyDescent="0.15">
      <c r="A13" s="46" t="s">
        <v>40</v>
      </c>
      <c r="B13" s="25" t="s">
        <v>72</v>
      </c>
      <c r="C13" s="26"/>
      <c r="D13" s="27">
        <v>1</v>
      </c>
      <c r="E13" s="27" t="s">
        <v>52</v>
      </c>
      <c r="F13" s="27">
        <v>1</v>
      </c>
      <c r="G13" s="27" t="s">
        <v>53</v>
      </c>
      <c r="H13" s="28">
        <v>2000</v>
      </c>
      <c r="I13" s="20">
        <f>D13*F13*H13</f>
        <v>2000</v>
      </c>
      <c r="J13" s="27">
        <v>1</v>
      </c>
      <c r="K13" s="27" t="s">
        <v>52</v>
      </c>
      <c r="L13" s="27">
        <v>0</v>
      </c>
      <c r="M13" s="27" t="s">
        <v>53</v>
      </c>
      <c r="N13" s="28">
        <v>2000</v>
      </c>
      <c r="O13" s="20">
        <f>J13*L13*N13</f>
        <v>0</v>
      </c>
      <c r="P13" s="29"/>
    </row>
    <row r="14" spans="1:16" x14ac:dyDescent="0.15">
      <c r="A14" s="56" t="s">
        <v>41</v>
      </c>
      <c r="B14" s="56"/>
      <c r="C14" s="56"/>
      <c r="D14" s="56"/>
      <c r="E14" s="56"/>
      <c r="F14" s="56"/>
      <c r="G14" s="56"/>
      <c r="H14" s="56"/>
      <c r="I14" s="22">
        <f>SUM(I13:I13)</f>
        <v>2000</v>
      </c>
      <c r="J14" s="64"/>
      <c r="K14" s="65"/>
      <c r="L14" s="65"/>
      <c r="M14" s="65"/>
      <c r="N14" s="66"/>
      <c r="O14" s="23">
        <f>SUM(O13:O13)</f>
        <v>0</v>
      </c>
      <c r="P14" s="24">
        <f>I14-O14</f>
        <v>2000</v>
      </c>
    </row>
    <row r="15" spans="1:16" x14ac:dyDescent="0.15">
      <c r="A15" s="73" t="s">
        <v>54</v>
      </c>
      <c r="B15" s="25" t="s">
        <v>73</v>
      </c>
      <c r="C15" s="21" t="s">
        <v>76</v>
      </c>
      <c r="D15" s="20">
        <v>1</v>
      </c>
      <c r="E15" s="20" t="s">
        <v>55</v>
      </c>
      <c r="F15" s="20">
        <v>1</v>
      </c>
      <c r="G15" s="20" t="s">
        <v>56</v>
      </c>
      <c r="H15" s="20">
        <v>7000</v>
      </c>
      <c r="I15" s="20">
        <f>D15*F15*H15</f>
        <v>7000</v>
      </c>
      <c r="J15" s="20">
        <v>1</v>
      </c>
      <c r="K15" s="20" t="s">
        <v>55</v>
      </c>
      <c r="L15" s="20">
        <v>1</v>
      </c>
      <c r="M15" s="20" t="s">
        <v>56</v>
      </c>
      <c r="N15" s="20">
        <v>5000</v>
      </c>
      <c r="O15" s="20">
        <f>J15*L15*N15</f>
        <v>5000</v>
      </c>
      <c r="P15" s="29"/>
    </row>
    <row r="16" spans="1:16" x14ac:dyDescent="0.15">
      <c r="A16" s="74"/>
      <c r="B16" s="25" t="s">
        <v>74</v>
      </c>
      <c r="C16" s="21" t="s">
        <v>77</v>
      </c>
      <c r="D16" s="20">
        <v>1</v>
      </c>
      <c r="E16" s="20" t="s">
        <v>55</v>
      </c>
      <c r="F16" s="20">
        <v>1</v>
      </c>
      <c r="G16" s="20" t="s">
        <v>56</v>
      </c>
      <c r="H16" s="20">
        <v>8000</v>
      </c>
      <c r="I16" s="20">
        <f>D16*F16*H16</f>
        <v>8000</v>
      </c>
      <c r="J16" s="20">
        <v>1</v>
      </c>
      <c r="K16" s="20" t="s">
        <v>55</v>
      </c>
      <c r="L16" s="20">
        <v>1</v>
      </c>
      <c r="M16" s="20" t="s">
        <v>56</v>
      </c>
      <c r="N16" s="20">
        <v>6000</v>
      </c>
      <c r="O16" s="20">
        <f>J16*L16*N16</f>
        <v>6000</v>
      </c>
      <c r="P16" s="29"/>
    </row>
    <row r="17" spans="1:16" x14ac:dyDescent="0.15">
      <c r="A17" s="56" t="s">
        <v>57</v>
      </c>
      <c r="B17" s="56"/>
      <c r="C17" s="56"/>
      <c r="D17" s="56"/>
      <c r="E17" s="56"/>
      <c r="F17" s="56"/>
      <c r="G17" s="56"/>
      <c r="H17" s="56"/>
      <c r="I17" s="22">
        <f>SUM(I15:I16)</f>
        <v>15000</v>
      </c>
      <c r="J17" s="36"/>
      <c r="K17" s="36"/>
      <c r="L17" s="36"/>
      <c r="M17" s="36"/>
      <c r="N17" s="36"/>
      <c r="O17" s="22">
        <f>SUM(O15:O16)</f>
        <v>11000</v>
      </c>
      <c r="P17" s="24">
        <f>I17-O17</f>
        <v>4000</v>
      </c>
    </row>
    <row r="18" spans="1:16" x14ac:dyDescent="0.15">
      <c r="A18" s="47" t="s">
        <v>78</v>
      </c>
      <c r="B18" s="25" t="s">
        <v>60</v>
      </c>
      <c r="C18" s="26"/>
      <c r="D18" s="27">
        <v>1</v>
      </c>
      <c r="E18" s="27" t="s">
        <v>58</v>
      </c>
      <c r="F18" s="27">
        <v>2</v>
      </c>
      <c r="G18" s="27" t="s">
        <v>59</v>
      </c>
      <c r="H18" s="28">
        <v>500</v>
      </c>
      <c r="I18" s="20">
        <f>D18*F18*H18</f>
        <v>1000</v>
      </c>
      <c r="J18" s="27">
        <v>1</v>
      </c>
      <c r="K18" s="27" t="s">
        <v>58</v>
      </c>
      <c r="L18" s="27">
        <v>2</v>
      </c>
      <c r="M18" s="27" t="s">
        <v>59</v>
      </c>
      <c r="N18" s="28">
        <v>500</v>
      </c>
      <c r="O18" s="20">
        <f>J18*L18*N18</f>
        <v>1000</v>
      </c>
      <c r="P18" s="29"/>
    </row>
    <row r="19" spans="1:16" x14ac:dyDescent="0.15">
      <c r="A19" s="56" t="s">
        <v>42</v>
      </c>
      <c r="B19" s="56"/>
      <c r="C19" s="56"/>
      <c r="D19" s="56"/>
      <c r="E19" s="56"/>
      <c r="F19" s="56"/>
      <c r="G19" s="56"/>
      <c r="H19" s="56"/>
      <c r="I19" s="22">
        <f>SUM(I18:I18)</f>
        <v>1000</v>
      </c>
      <c r="J19" s="70"/>
      <c r="K19" s="71"/>
      <c r="L19" s="71"/>
      <c r="M19" s="71"/>
      <c r="N19" s="72"/>
      <c r="O19" s="22">
        <f>SUM(O18:O18)</f>
        <v>1000</v>
      </c>
      <c r="P19" s="24">
        <f>I19-O19</f>
        <v>0</v>
      </c>
    </row>
    <row r="20" spans="1:16" x14ac:dyDescent="0.15">
      <c r="A20" s="60" t="s">
        <v>43</v>
      </c>
      <c r="B20" s="60"/>
      <c r="C20" s="60"/>
      <c r="D20" s="60"/>
      <c r="E20" s="60"/>
      <c r="F20" s="60"/>
      <c r="G20" s="60"/>
      <c r="H20" s="60"/>
      <c r="I20" s="30">
        <f>I5+I12+I14+I17+I19</f>
        <v>39500</v>
      </c>
      <c r="J20" s="61"/>
      <c r="K20" s="62"/>
      <c r="L20" s="62"/>
      <c r="M20" s="62"/>
      <c r="N20" s="63"/>
      <c r="O20" s="30">
        <f>O5+O12+O14+O17+O19</f>
        <v>29756.9</v>
      </c>
      <c r="P20" s="24">
        <f>I20-O20</f>
        <v>9743.0999999999985</v>
      </c>
    </row>
    <row r="21" spans="1:16" x14ac:dyDescent="0.15">
      <c r="A21" s="60" t="s">
        <v>75</v>
      </c>
      <c r="B21" s="60"/>
      <c r="C21" s="60"/>
      <c r="D21" s="60"/>
      <c r="E21" s="60"/>
      <c r="F21" s="60"/>
      <c r="G21" s="60"/>
      <c r="H21" s="60"/>
      <c r="I21" s="30">
        <f>I20*16%</f>
        <v>6320</v>
      </c>
      <c r="J21" s="61"/>
      <c r="K21" s="62"/>
      <c r="L21" s="62"/>
      <c r="M21" s="62"/>
      <c r="N21" s="63"/>
      <c r="O21" s="30">
        <f>O20*16%</f>
        <v>4761.1040000000003</v>
      </c>
      <c r="P21" s="29"/>
    </row>
    <row r="22" spans="1:16" x14ac:dyDescent="0.15">
      <c r="A22" s="60" t="s">
        <v>44</v>
      </c>
      <c r="B22" s="60"/>
      <c r="C22" s="60"/>
      <c r="D22" s="60"/>
      <c r="E22" s="60"/>
      <c r="F22" s="60"/>
      <c r="G22" s="60"/>
      <c r="H22" s="60"/>
      <c r="I22" s="30">
        <f>I20+I21</f>
        <v>45820</v>
      </c>
      <c r="J22" s="61"/>
      <c r="K22" s="62"/>
      <c r="L22" s="62"/>
      <c r="M22" s="62"/>
      <c r="N22" s="63"/>
      <c r="O22" s="30">
        <f>SUM(O20:O21)</f>
        <v>34518.004000000001</v>
      </c>
      <c r="P22" s="24">
        <f>(I22-O22)/1.16</f>
        <v>9743.1</v>
      </c>
    </row>
    <row r="24" spans="1:16" x14ac:dyDescent="0.15">
      <c r="O24" s="31"/>
    </row>
    <row r="25" spans="1:16" x14ac:dyDescent="0.15">
      <c r="P25" s="33"/>
    </row>
  </sheetData>
  <mergeCells count="25">
    <mergeCell ref="A22:H22"/>
    <mergeCell ref="J22:N22"/>
    <mergeCell ref="J5:N5"/>
    <mergeCell ref="A12:H12"/>
    <mergeCell ref="J12:N12"/>
    <mergeCell ref="A21:H21"/>
    <mergeCell ref="J21:N21"/>
    <mergeCell ref="A19:H19"/>
    <mergeCell ref="J19:N19"/>
    <mergeCell ref="A20:H20"/>
    <mergeCell ref="J20:N20"/>
    <mergeCell ref="A14:H14"/>
    <mergeCell ref="J14:N14"/>
    <mergeCell ref="A15:A16"/>
    <mergeCell ref="A6:A11"/>
    <mergeCell ref="J2:M2"/>
    <mergeCell ref="N2:O2"/>
    <mergeCell ref="P2:P3"/>
    <mergeCell ref="A1:I1"/>
    <mergeCell ref="A17:H17"/>
    <mergeCell ref="A2:B3"/>
    <mergeCell ref="C2:C3"/>
    <mergeCell ref="D2:G2"/>
    <mergeCell ref="H2:I2"/>
    <mergeCell ref="A5:H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25"/>
  <sheetViews>
    <sheetView tabSelected="1" zoomScale="62" zoomScaleNormal="62" workbookViewId="0">
      <selection activeCell="G6" sqref="G6:G18"/>
    </sheetView>
  </sheetViews>
  <sheetFormatPr defaultRowHeight="13.5" x14ac:dyDescent="0.15"/>
  <cols>
    <col min="1" max="1" width="14.375" customWidth="1"/>
    <col min="2" max="2" width="19.375" customWidth="1"/>
    <col min="3" max="3" width="27" customWidth="1"/>
    <col min="4" max="4" width="11.125" customWidth="1"/>
    <col min="5" max="5" width="11" customWidth="1"/>
    <col min="6" max="6" width="12.25" customWidth="1"/>
    <col min="7" max="7" width="17.875" customWidth="1"/>
    <col min="8" max="8" width="20.25" customWidth="1"/>
    <col min="10" max="10" width="9.25" customWidth="1"/>
    <col min="11" max="11" width="9" customWidth="1"/>
  </cols>
  <sheetData>
    <row r="1" spans="1:10" ht="19.5" thickBot="1" x14ac:dyDescent="0.2">
      <c r="A1" s="97" t="s">
        <v>0</v>
      </c>
      <c r="B1" s="98"/>
      <c r="C1" s="98"/>
      <c r="D1" s="98"/>
      <c r="E1" s="98"/>
      <c r="F1" s="98"/>
      <c r="G1" s="98"/>
      <c r="H1" s="99"/>
    </row>
    <row r="2" spans="1:10" ht="84.75" customHeight="1" x14ac:dyDescent="0.15">
      <c r="A2" s="42" t="s">
        <v>1</v>
      </c>
      <c r="B2" s="7" t="s">
        <v>62</v>
      </c>
      <c r="C2" s="8" t="s">
        <v>2</v>
      </c>
      <c r="D2" s="81" t="s">
        <v>63</v>
      </c>
      <c r="E2" s="81"/>
      <c r="F2" s="39" t="s">
        <v>3</v>
      </c>
      <c r="G2" s="100" t="s">
        <v>64</v>
      </c>
      <c r="H2" s="101"/>
    </row>
    <row r="3" spans="1:10" ht="37.5" customHeight="1" x14ac:dyDescent="0.15">
      <c r="A3" s="5" t="s">
        <v>4</v>
      </c>
      <c r="B3" s="38" t="s">
        <v>65</v>
      </c>
      <c r="C3" s="38" t="s">
        <v>5</v>
      </c>
      <c r="D3" s="102" t="s">
        <v>66</v>
      </c>
      <c r="E3" s="103"/>
      <c r="F3" s="38" t="s">
        <v>6</v>
      </c>
      <c r="G3" s="104"/>
      <c r="H3" s="105"/>
    </row>
    <row r="4" spans="1:10" ht="37.5" x14ac:dyDescent="0.15">
      <c r="A4" s="5" t="s">
        <v>7</v>
      </c>
      <c r="B4" s="15" t="s">
        <v>18</v>
      </c>
      <c r="C4" s="38" t="s">
        <v>8</v>
      </c>
      <c r="D4" s="94"/>
      <c r="E4" s="94"/>
      <c r="F4" s="1" t="s">
        <v>9</v>
      </c>
      <c r="G4" s="95" t="s">
        <v>22</v>
      </c>
      <c r="H4" s="96"/>
    </row>
    <row r="5" spans="1:10" ht="18.75" x14ac:dyDescent="0.15">
      <c r="A5" s="5" t="s">
        <v>10</v>
      </c>
      <c r="B5" s="38" t="s">
        <v>11</v>
      </c>
      <c r="C5" s="38" t="s">
        <v>12</v>
      </c>
      <c r="D5" s="38" t="s">
        <v>13</v>
      </c>
      <c r="E5" s="38" t="s">
        <v>14</v>
      </c>
      <c r="F5" s="38" t="s">
        <v>15</v>
      </c>
      <c r="G5" s="38" t="s">
        <v>16</v>
      </c>
      <c r="H5" s="40" t="s">
        <v>20</v>
      </c>
    </row>
    <row r="6" spans="1:10" ht="18.75" x14ac:dyDescent="0.15">
      <c r="A6" s="78">
        <v>1</v>
      </c>
      <c r="B6" s="80" t="s">
        <v>17</v>
      </c>
      <c r="C6" s="2" t="s">
        <v>79</v>
      </c>
      <c r="D6" s="3">
        <v>400</v>
      </c>
      <c r="E6" s="3">
        <v>1</v>
      </c>
      <c r="F6" s="3">
        <v>11</v>
      </c>
      <c r="G6" s="3">
        <f>D6*E6*F6</f>
        <v>4400</v>
      </c>
      <c r="H6" s="9"/>
    </row>
    <row r="7" spans="1:10" ht="18.75" x14ac:dyDescent="0.15">
      <c r="A7" s="79"/>
      <c r="B7" s="81"/>
      <c r="C7" s="2" t="s">
        <v>80</v>
      </c>
      <c r="D7" s="3">
        <v>400</v>
      </c>
      <c r="E7" s="3">
        <v>1</v>
      </c>
      <c r="F7" s="3">
        <v>3</v>
      </c>
      <c r="G7" s="3">
        <f>D7*E7*F7</f>
        <v>1200</v>
      </c>
      <c r="H7" s="9"/>
    </row>
    <row r="8" spans="1:10" ht="18.75" x14ac:dyDescent="0.15">
      <c r="A8" s="78">
        <v>2</v>
      </c>
      <c r="B8" s="80" t="s">
        <v>21</v>
      </c>
      <c r="C8" s="4" t="s">
        <v>81</v>
      </c>
      <c r="D8" s="3">
        <v>108</v>
      </c>
      <c r="E8" s="3">
        <v>1</v>
      </c>
      <c r="F8" s="3">
        <v>20</v>
      </c>
      <c r="G8" s="3">
        <f t="shared" ref="G8:G18" si="0">D8*E8*F8</f>
        <v>2160</v>
      </c>
      <c r="H8" s="9" t="s">
        <v>25</v>
      </c>
    </row>
    <row r="9" spans="1:10" ht="18.75" x14ac:dyDescent="0.15">
      <c r="A9" s="92"/>
      <c r="B9" s="93"/>
      <c r="C9" s="4" t="s">
        <v>82</v>
      </c>
      <c r="D9" s="3">
        <v>150</v>
      </c>
      <c r="E9" s="3">
        <v>1</v>
      </c>
      <c r="F9" s="3">
        <v>20</v>
      </c>
      <c r="G9" s="3">
        <f t="shared" si="0"/>
        <v>3000</v>
      </c>
      <c r="H9" s="9" t="s">
        <v>45</v>
      </c>
    </row>
    <row r="10" spans="1:10" ht="18.75" x14ac:dyDescent="0.15">
      <c r="A10" s="92"/>
      <c r="B10" s="93"/>
      <c r="C10" s="4" t="s">
        <v>89</v>
      </c>
      <c r="D10" s="3">
        <v>1896.9</v>
      </c>
      <c r="E10" s="3">
        <v>1</v>
      </c>
      <c r="F10" s="3">
        <v>1</v>
      </c>
      <c r="G10" s="3">
        <f t="shared" si="0"/>
        <v>1896.9</v>
      </c>
      <c r="H10" s="9"/>
    </row>
    <row r="11" spans="1:10" ht="18.75" x14ac:dyDescent="0.15">
      <c r="A11" s="79"/>
      <c r="B11" s="81"/>
      <c r="C11" s="4" t="s">
        <v>83</v>
      </c>
      <c r="D11" s="3">
        <v>108</v>
      </c>
      <c r="E11" s="3">
        <v>1</v>
      </c>
      <c r="F11" s="3">
        <v>25</v>
      </c>
      <c r="G11" s="3">
        <f t="shared" ref="G11" si="1">D11*E11*F11</f>
        <v>2700</v>
      </c>
      <c r="H11" s="9" t="s">
        <v>25</v>
      </c>
    </row>
    <row r="12" spans="1:10" ht="18.75" x14ac:dyDescent="0.15">
      <c r="A12" s="78">
        <v>3</v>
      </c>
      <c r="B12" s="80" t="s">
        <v>23</v>
      </c>
      <c r="C12" s="2" t="s">
        <v>85</v>
      </c>
      <c r="D12" s="3">
        <v>4000</v>
      </c>
      <c r="E12" s="3">
        <v>1</v>
      </c>
      <c r="F12" s="3">
        <v>1</v>
      </c>
      <c r="G12" s="3">
        <f t="shared" si="0"/>
        <v>4000</v>
      </c>
      <c r="H12" s="9"/>
      <c r="J12" s="14"/>
    </row>
    <row r="13" spans="1:10" ht="18.75" x14ac:dyDescent="0.15">
      <c r="A13" s="92"/>
      <c r="B13" s="93"/>
      <c r="C13" s="2" t="s">
        <v>90</v>
      </c>
      <c r="D13" s="3">
        <v>40</v>
      </c>
      <c r="E13" s="3">
        <v>1</v>
      </c>
      <c r="F13" s="3">
        <v>25</v>
      </c>
      <c r="G13" s="3">
        <f t="shared" si="0"/>
        <v>1000</v>
      </c>
      <c r="H13" s="9"/>
      <c r="J13" s="14"/>
    </row>
    <row r="14" spans="1:10" ht="18.75" x14ac:dyDescent="0.15">
      <c r="A14" s="92"/>
      <c r="B14" s="93"/>
      <c r="C14" s="2" t="s">
        <v>84</v>
      </c>
      <c r="D14" s="3">
        <v>5000</v>
      </c>
      <c r="E14" s="3">
        <v>1</v>
      </c>
      <c r="F14" s="3">
        <v>1</v>
      </c>
      <c r="G14" s="3">
        <f t="shared" ref="G14" si="2">D14*E14*F14</f>
        <v>5000</v>
      </c>
      <c r="H14" s="9"/>
      <c r="J14" s="14"/>
    </row>
    <row r="15" spans="1:10" ht="18.75" x14ac:dyDescent="0.15">
      <c r="A15" s="79"/>
      <c r="B15" s="81"/>
      <c r="C15" s="2" t="s">
        <v>91</v>
      </c>
      <c r="D15" s="3">
        <v>40</v>
      </c>
      <c r="E15" s="3">
        <v>1</v>
      </c>
      <c r="F15" s="3">
        <v>25</v>
      </c>
      <c r="G15" s="3">
        <f t="shared" si="0"/>
        <v>1000</v>
      </c>
      <c r="H15" s="9"/>
      <c r="J15" s="14"/>
    </row>
    <row r="16" spans="1:10" ht="18.75" x14ac:dyDescent="0.15">
      <c r="A16" s="78">
        <v>4</v>
      </c>
      <c r="B16" s="80" t="s">
        <v>92</v>
      </c>
      <c r="C16" s="2" t="s">
        <v>93</v>
      </c>
      <c r="D16" s="3">
        <v>400</v>
      </c>
      <c r="E16" s="3">
        <v>1</v>
      </c>
      <c r="F16" s="3">
        <v>1</v>
      </c>
      <c r="G16" s="3">
        <f>D16*E16*F16</f>
        <v>400</v>
      </c>
      <c r="H16" s="9"/>
    </row>
    <row r="17" spans="1:10" ht="18.75" x14ac:dyDescent="0.15">
      <c r="A17" s="79"/>
      <c r="B17" s="81"/>
      <c r="C17" s="2" t="s">
        <v>94</v>
      </c>
      <c r="D17" s="3">
        <v>2000</v>
      </c>
      <c r="E17" s="3">
        <v>1</v>
      </c>
      <c r="F17" s="3">
        <v>1</v>
      </c>
      <c r="G17" s="3">
        <f>D17*E17*F17</f>
        <v>2000</v>
      </c>
      <c r="H17" s="9"/>
    </row>
    <row r="18" spans="1:10" ht="18.75" x14ac:dyDescent="0.15">
      <c r="A18" s="49">
        <v>5</v>
      </c>
      <c r="B18" s="48" t="s">
        <v>86</v>
      </c>
      <c r="C18" s="2" t="s">
        <v>61</v>
      </c>
      <c r="D18" s="3">
        <v>500</v>
      </c>
      <c r="E18" s="3">
        <v>1</v>
      </c>
      <c r="F18" s="3">
        <v>2</v>
      </c>
      <c r="G18" s="3">
        <f t="shared" si="0"/>
        <v>1000</v>
      </c>
      <c r="H18" s="9"/>
      <c r="J18" s="14"/>
    </row>
    <row r="19" spans="1:10" ht="18.75" x14ac:dyDescent="0.15">
      <c r="A19" s="42">
        <v>6</v>
      </c>
      <c r="B19" s="6" t="s">
        <v>48</v>
      </c>
      <c r="C19" s="82"/>
      <c r="D19" s="83"/>
      <c r="E19" s="84"/>
      <c r="F19" s="85"/>
      <c r="G19" s="11">
        <f>SUM(G6:G18)*16%</f>
        <v>4761.1040000000003</v>
      </c>
      <c r="H19" s="10"/>
      <c r="J19" s="14"/>
    </row>
    <row r="20" spans="1:10" ht="19.5" thickBot="1" x14ac:dyDescent="0.2">
      <c r="A20" s="41"/>
      <c r="B20" s="86" t="s">
        <v>19</v>
      </c>
      <c r="C20" s="87"/>
      <c r="D20" s="87"/>
      <c r="E20" s="87"/>
      <c r="F20" s="88"/>
      <c r="G20" s="12">
        <f>SUM(G6:G19)</f>
        <v>34518.004000000001</v>
      </c>
      <c r="H20" s="13"/>
      <c r="J20" s="14"/>
    </row>
    <row r="21" spans="1:10" ht="19.5" thickBot="1" x14ac:dyDescent="0.2">
      <c r="A21" s="89" t="s">
        <v>24</v>
      </c>
      <c r="B21" s="90"/>
      <c r="C21" s="90"/>
      <c r="D21" s="90"/>
      <c r="E21" s="90"/>
      <c r="F21" s="90"/>
      <c r="G21" s="90"/>
      <c r="H21" s="91"/>
      <c r="J21" s="14"/>
    </row>
    <row r="22" spans="1:10" ht="18.75" x14ac:dyDescent="0.15">
      <c r="A22" s="17"/>
      <c r="B22" s="17"/>
      <c r="C22" s="17"/>
      <c r="D22" s="17"/>
      <c r="E22" s="17"/>
      <c r="F22" s="17"/>
      <c r="G22" s="17"/>
      <c r="H22" s="17"/>
      <c r="J22" s="14"/>
    </row>
    <row r="23" spans="1:10" ht="18.75" x14ac:dyDescent="0.15">
      <c r="J23" s="14"/>
    </row>
    <row r="24" spans="1:10" ht="18.75" x14ac:dyDescent="0.15">
      <c r="G24" s="16"/>
      <c r="J24" s="14"/>
    </row>
    <row r="25" spans="1:10" ht="18.75" x14ac:dyDescent="0.15">
      <c r="J25" s="14"/>
    </row>
  </sheetData>
  <mergeCells count="18">
    <mergeCell ref="D4:E4"/>
    <mergeCell ref="G4:H4"/>
    <mergeCell ref="A1:H1"/>
    <mergeCell ref="D2:E2"/>
    <mergeCell ref="G2:H2"/>
    <mergeCell ref="D3:E3"/>
    <mergeCell ref="G3:H3"/>
    <mergeCell ref="A6:A7"/>
    <mergeCell ref="B6:B7"/>
    <mergeCell ref="C19:F19"/>
    <mergeCell ref="B20:F20"/>
    <mergeCell ref="A21:H21"/>
    <mergeCell ref="A12:A15"/>
    <mergeCell ref="B12:B15"/>
    <mergeCell ref="A8:A11"/>
    <mergeCell ref="B8:B11"/>
    <mergeCell ref="A16:A17"/>
    <mergeCell ref="B16:B17"/>
  </mergeCells>
  <phoneticPr fontId="1" type="noConversion"/>
  <pageMargins left="0.7" right="0.7" top="0.75" bottom="0.75" header="0.3" footer="0.3"/>
  <pageSetup paperSize="9" scale="94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明细</vt:lpstr>
      <vt:lpstr>结算</vt:lpstr>
      <vt:lpstr>结算!Print_Area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2017-09-13T12:04:43Z</dcterms:modified>
</cp:coreProperties>
</file>