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结算单" sheetId="2" r:id="rId1"/>
  </sheets>
  <calcPr calcId="144525"/>
</workbook>
</file>

<file path=xl/sharedStrings.xml><?xml version="1.0" encoding="utf-8"?>
<sst xmlns="http://schemas.openxmlformats.org/spreadsheetml/2006/main" count="160" uniqueCount="102">
  <si>
    <t>【热数(北京)2026年会】结算单</t>
  </si>
  <si>
    <t>客户名称</t>
  </si>
  <si>
    <t>热数锦程(北京)科技有限公司</t>
  </si>
  <si>
    <t>业务联系人</t>
  </si>
  <si>
    <t>刘雅鑫</t>
  </si>
  <si>
    <t>联系方式</t>
  </si>
  <si>
    <t>项目名称</t>
  </si>
  <si>
    <t>热数(北京)2026年会</t>
  </si>
  <si>
    <t>目的地</t>
  </si>
  <si>
    <t>北京</t>
  </si>
  <si>
    <t>结算时间</t>
  </si>
  <si>
    <t>项目日期</t>
  </si>
  <si>
    <t>项目经理</t>
  </si>
  <si>
    <t>高郅</t>
  </si>
  <si>
    <t>gaozhi@cct.cn</t>
  </si>
  <si>
    <t>项目</t>
  </si>
  <si>
    <t>规格型号</t>
  </si>
  <si>
    <t>计价单位</t>
  </si>
  <si>
    <t>结算数量</t>
  </si>
  <si>
    <t>结算单价</t>
  </si>
  <si>
    <t>结算金额</t>
  </si>
  <si>
    <t>备注</t>
  </si>
  <si>
    <t>交通</t>
  </si>
  <si>
    <t>连云港往返大交通</t>
  </si>
  <si>
    <t>往返高铁</t>
  </si>
  <si>
    <t>人</t>
  </si>
  <si>
    <r>
      <rPr>
        <sz val="12"/>
        <rFont val="微软雅黑"/>
        <charset val="134"/>
      </rPr>
      <t>往返按照900/人预估</t>
    </r>
    <r>
      <rPr>
        <sz val="12"/>
        <color rgb="FFFF0000"/>
        <rFont val="微软雅黑"/>
        <charset val="134"/>
      </rPr>
      <t>（以实际发生为准）</t>
    </r>
  </si>
  <si>
    <t>市内交通</t>
  </si>
  <si>
    <t>50座大巴</t>
  </si>
  <si>
    <t>趟</t>
  </si>
  <si>
    <t>单项合计:</t>
  </si>
  <si>
    <t>住宿</t>
  </si>
  <si>
    <t>连云港嘉宾提前抵达住宿</t>
  </si>
  <si>
    <t>北京酒仙桥798艺术区亚朵X酒店</t>
  </si>
  <si>
    <t>间夜</t>
  </si>
  <si>
    <t>含双早</t>
  </si>
  <si>
    <t>餐饮</t>
  </si>
  <si>
    <t>23日晚餐</t>
  </si>
  <si>
    <t>五杯餐厅</t>
  </si>
  <si>
    <t>含LED使用（50人起开）</t>
  </si>
  <si>
    <t>活动体验</t>
  </si>
  <si>
    <t>环球影城</t>
  </si>
  <si>
    <t>门票</t>
  </si>
  <si>
    <t>含门票+50元餐券</t>
  </si>
  <si>
    <t>优速通</t>
  </si>
  <si>
    <t>单项</t>
  </si>
  <si>
    <t>飞越侏罗纪单项优速通*1
哈利波特禁忌之旅*2</t>
  </si>
  <si>
    <t>优速通、电子餐券、商品代金券未包含</t>
  </si>
  <si>
    <t>车上物料</t>
  </si>
  <si>
    <t>矿泉水+乒乓球</t>
  </si>
  <si>
    <t>项</t>
  </si>
  <si>
    <t>车载垃圾袋</t>
  </si>
  <si>
    <t>定制帆布包</t>
  </si>
  <si>
    <t>个</t>
  </si>
  <si>
    <t>原创马年书包挂件</t>
  </si>
  <si>
    <t>人名牌</t>
  </si>
  <si>
    <t>定制抽奖人名牌</t>
  </si>
  <si>
    <t>晚餐场地氛围布置道具</t>
  </si>
  <si>
    <t>氮气瓶</t>
  </si>
  <si>
    <t>金属气球（银色+蓝色）</t>
  </si>
  <si>
    <t>冰糖葫芦抱抱桶</t>
  </si>
  <si>
    <t>马上有钱桌面摆件</t>
  </si>
  <si>
    <t>新年蜂窝桌摆</t>
  </si>
  <si>
    <t>金属气球（红色）</t>
  </si>
  <si>
    <t>气球飘带</t>
  </si>
  <si>
    <t>晚宴手卡</t>
  </si>
  <si>
    <t>300克铜版纸 双面</t>
  </si>
  <si>
    <t>张</t>
  </si>
  <si>
    <t>抽奖箱</t>
  </si>
  <si>
    <t>30*30cm亚克力+UV画面抽奖箱</t>
  </si>
  <si>
    <t>能量包</t>
  </si>
  <si>
    <t>能量包物料-得宝湿纸巾</t>
  </si>
  <si>
    <t>能量包物料-得宝抽纸</t>
  </si>
  <si>
    <t>能量包物料-暖宝宝</t>
  </si>
  <si>
    <t>能量包物料-士力架</t>
  </si>
  <si>
    <t>能量包物料-山姆零食</t>
  </si>
  <si>
    <t>集体晚宴-生日蛋糕</t>
  </si>
  <si>
    <t>红丝绒蛋糕</t>
  </si>
  <si>
    <t>集体晚宴-纪念品</t>
  </si>
  <si>
    <t>艾草锤</t>
  </si>
  <si>
    <t>香薰挂件</t>
  </si>
  <si>
    <t>故宫文创金属书签</t>
  </si>
  <si>
    <t>马上有好运盲盒</t>
  </si>
  <si>
    <t>故宫文创台历</t>
  </si>
  <si>
    <t>保险</t>
  </si>
  <si>
    <t>出行保险</t>
  </si>
  <si>
    <t>华夏游1天</t>
  </si>
  <si>
    <t>保额100万</t>
  </si>
  <si>
    <t>人员</t>
  </si>
  <si>
    <t>供应商工作人员</t>
  </si>
  <si>
    <t>活动当天</t>
  </si>
  <si>
    <t>人/天</t>
  </si>
  <si>
    <t>供应商工作人员差旅</t>
  </si>
  <si>
    <t>其他</t>
  </si>
  <si>
    <t>手卡闪送</t>
  </si>
  <si>
    <t>闪送</t>
  </si>
  <si>
    <t>物料运输</t>
  </si>
  <si>
    <t>货拉拉</t>
  </si>
  <si>
    <t>合计（货币单位）</t>
  </si>
  <si>
    <t>服务费（人民币：元）</t>
  </si>
  <si>
    <t>增值税专用发票税（人民币：元）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</si>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</sst>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\¥#,##0.00_);[Red]\(\¥#,##0.00\)"/>
    <numFmt numFmtId="178" formatCode="0_ "/>
    <numFmt numFmtId="179" formatCode="0.00_ "/>
    <numFmt numFmtId="180" formatCode="0.00_);[Red]\(0.00\)"/>
    <numFmt numFmtId="181" formatCode="_-* #,##0\ _F_-;\-* #,##0\ _F_-;_-* &quot;-&quot;??\ _F_-;_-@_-"/>
  </numFmts>
  <fonts count="40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6"/>
      <color theme="1"/>
      <name val="微软雅黑"/>
      <charset val="134"/>
    </font>
    <font>
      <sz val="12"/>
      <color theme="1"/>
      <name val="微软雅黑"/>
      <charset val="134"/>
    </font>
    <font>
      <sz val="14"/>
      <name val="微软雅黑"/>
      <charset val="134"/>
    </font>
    <font>
      <u/>
      <sz val="14"/>
      <color rgb="FF0000FF"/>
      <name val="微软雅黑"/>
      <charset val="134"/>
    </font>
    <font>
      <sz val="14"/>
      <color rgb="FF800080"/>
      <name val="微软雅黑"/>
      <charset val="134"/>
    </font>
    <font>
      <b/>
      <sz val="11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i/>
      <sz val="20"/>
      <color indexed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2"/>
      <color rgb="FFFF0000"/>
      <name val="微软雅黑"/>
      <charset val="134"/>
    </font>
    <font>
      <b/>
      <sz val="12"/>
      <color rgb="FF0070C0"/>
      <name val="微软雅黑"/>
      <charset val="134"/>
    </font>
    <font>
      <b/>
      <sz val="16"/>
      <color indexed="10"/>
      <name val="微软雅黑"/>
      <charset val="134"/>
    </font>
    <font>
      <b/>
      <i/>
      <sz val="16"/>
      <name val="微软雅黑"/>
      <charset val="134"/>
    </font>
    <font>
      <b/>
      <i/>
      <sz val="16"/>
      <color indexed="10"/>
      <name val="微软雅黑"/>
      <charset val="134"/>
    </font>
    <font>
      <b/>
      <sz val="16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10" borderId="24" applyNumberFormat="0" applyAlignment="0" applyProtection="0">
      <alignment vertical="center"/>
    </xf>
    <xf numFmtId="0" fontId="30" fillId="10" borderId="23" applyNumberFormat="0" applyAlignment="0" applyProtection="0">
      <alignment vertical="center"/>
    </xf>
    <xf numFmtId="0" fontId="31" fillId="11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58" fontId="7" fillId="0" borderId="1" xfId="6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11" fillId="2" borderId="3" xfId="1" applyNumberFormat="1" applyFont="1" applyFill="1" applyBorder="1" applyAlignment="1">
      <alignment horizontal="right" vertical="center"/>
    </xf>
    <xf numFmtId="177" fontId="11" fillId="2" borderId="7" xfId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11" fillId="2" borderId="12" xfId="1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right" vertical="center"/>
    </xf>
    <xf numFmtId="9" fontId="13" fillId="6" borderId="12" xfId="0" applyNumberFormat="1" applyFont="1" applyFill="1" applyBorder="1" applyAlignment="1">
      <alignment horizontal="right" vertical="center"/>
    </xf>
    <xf numFmtId="0" fontId="12" fillId="5" borderId="13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80" fontId="12" fillId="3" borderId="1" xfId="49" applyNumberFormat="1" applyFont="1" applyFill="1" applyBorder="1" applyAlignment="1">
      <alignment horizontal="center" vertical="center"/>
    </xf>
    <xf numFmtId="177" fontId="16" fillId="3" borderId="5" xfId="49" applyNumberFormat="1" applyFont="1" applyFill="1" applyBorder="1" applyAlignment="1">
      <alignment horizontal="center" vertical="center" wrapText="1"/>
    </xf>
    <xf numFmtId="177" fontId="16" fillId="3" borderId="14" xfId="49" applyNumberFormat="1" applyFont="1" applyFill="1" applyBorder="1" applyAlignment="1">
      <alignment horizontal="center" vertical="center" wrapText="1"/>
    </xf>
    <xf numFmtId="180" fontId="17" fillId="7" borderId="1" xfId="49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80" fontId="17" fillId="0" borderId="1" xfId="49" applyNumberFormat="1" applyFont="1" applyFill="1" applyBorder="1" applyAlignment="1">
      <alignment horizontal="center" vertical="center"/>
    </xf>
    <xf numFmtId="181" fontId="18" fillId="0" borderId="5" xfId="1" applyNumberFormat="1" applyFont="1" applyFill="1" applyBorder="1" applyAlignment="1">
      <alignment horizontal="center" vertical="center" wrapText="1"/>
    </xf>
    <xf numFmtId="181" fontId="18" fillId="0" borderId="14" xfId="1" applyNumberFormat="1" applyFont="1" applyFill="1" applyBorder="1" applyAlignment="1">
      <alignment horizontal="center" vertical="center" wrapText="1"/>
    </xf>
    <xf numFmtId="180" fontId="12" fillId="5" borderId="17" xfId="49" applyNumberFormat="1" applyFont="1" applyFill="1" applyBorder="1" applyAlignment="1">
      <alignment horizontal="center" vertical="center"/>
    </xf>
    <xf numFmtId="177" fontId="19" fillId="5" borderId="18" xfId="49" applyNumberFormat="1" applyFont="1" applyFill="1" applyBorder="1" applyAlignment="1">
      <alignment horizontal="center" vertical="center" wrapText="1"/>
    </xf>
    <xf numFmtId="177" fontId="19" fillId="5" borderId="1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zh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view="pageBreakPreview" zoomScale="46" zoomScaleNormal="32" workbookViewId="0">
      <selection activeCell="B44" sqref="B44:K44"/>
    </sheetView>
  </sheetViews>
  <sheetFormatPr defaultColWidth="9.06666666666667" defaultRowHeight="17.6"/>
  <cols>
    <col min="1" max="1" width="21.9583333333333" style="3" customWidth="1"/>
    <col min="2" max="2" width="37.85" style="3" customWidth="1"/>
    <col min="3" max="3" width="63.8416666666667" style="3" customWidth="1"/>
    <col min="4" max="6" width="15.6" style="3" customWidth="1"/>
    <col min="7" max="7" width="30.6" style="3" customWidth="1"/>
    <col min="8" max="8" width="33.0833333333333" style="3" customWidth="1"/>
    <col min="9" max="10" width="31.45" style="3" customWidth="1"/>
    <col min="11" max="11" width="22.3916666666667" style="3" customWidth="1"/>
    <col min="12" max="16384" width="9.06666666666667" style="3"/>
  </cols>
  <sheetData>
    <row r="1" ht="5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7" t="s">
        <v>2</v>
      </c>
      <c r="C2" s="7"/>
      <c r="D2" s="7"/>
      <c r="E2" s="7"/>
      <c r="F2" s="30" t="s">
        <v>3</v>
      </c>
      <c r="G2" s="30" t="s">
        <v>4</v>
      </c>
      <c r="H2" s="30"/>
      <c r="I2" s="30" t="s">
        <v>5</v>
      </c>
      <c r="J2" s="7">
        <v>18810679773</v>
      </c>
      <c r="K2" s="7"/>
    </row>
    <row r="3" s="1" customFormat="1" ht="40" customHeight="1" spans="1:11">
      <c r="A3" s="8" t="s">
        <v>6</v>
      </c>
      <c r="B3" s="7" t="s">
        <v>7</v>
      </c>
      <c r="C3" s="7"/>
      <c r="D3" s="7"/>
      <c r="E3" s="7"/>
      <c r="F3" s="31" t="s">
        <v>8</v>
      </c>
      <c r="G3" s="31" t="s">
        <v>9</v>
      </c>
      <c r="H3" s="31"/>
      <c r="I3" s="31" t="s">
        <v>10</v>
      </c>
      <c r="J3" s="44">
        <v>46055</v>
      </c>
      <c r="K3" s="44"/>
    </row>
    <row r="4" s="1" customFormat="1" ht="40" customHeight="1" spans="1:11">
      <c r="A4" s="8" t="s">
        <v>11</v>
      </c>
      <c r="B4" s="9">
        <v>46045</v>
      </c>
      <c r="C4" s="10">
        <v>54</v>
      </c>
      <c r="D4" s="10"/>
      <c r="E4" s="10"/>
      <c r="F4" s="31"/>
      <c r="G4" s="31"/>
      <c r="H4" s="31"/>
      <c r="I4" s="31"/>
      <c r="J4" s="44"/>
      <c r="K4" s="44"/>
    </row>
    <row r="5" s="1" customFormat="1" ht="40" customHeight="1" spans="1:11">
      <c r="A5" s="11" t="s">
        <v>12</v>
      </c>
      <c r="B5" s="9" t="s">
        <v>13</v>
      </c>
      <c r="C5" s="12" t="s">
        <v>14</v>
      </c>
      <c r="D5" s="12"/>
      <c r="E5" s="12"/>
      <c r="F5" s="31" t="s">
        <v>5</v>
      </c>
      <c r="G5" s="31"/>
      <c r="H5" s="32">
        <v>13391821131</v>
      </c>
      <c r="I5" s="32"/>
      <c r="J5" s="32"/>
      <c r="K5" s="32"/>
    </row>
    <row r="6" ht="34" customHeight="1" spans="1:11">
      <c r="A6" s="13" t="s">
        <v>15</v>
      </c>
      <c r="B6" s="13"/>
      <c r="C6" s="13" t="s">
        <v>16</v>
      </c>
      <c r="D6" s="14" t="s">
        <v>17</v>
      </c>
      <c r="E6" s="33"/>
      <c r="F6" s="34"/>
      <c r="G6" s="34" t="s">
        <v>18</v>
      </c>
      <c r="H6" s="13" t="s">
        <v>19</v>
      </c>
      <c r="I6" s="13" t="s">
        <v>20</v>
      </c>
      <c r="J6" s="13" t="s">
        <v>21</v>
      </c>
      <c r="K6" s="13"/>
    </row>
    <row r="7" ht="30" customHeight="1" spans="1:11">
      <c r="A7" s="15" t="s">
        <v>22</v>
      </c>
      <c r="B7" s="16" t="s">
        <v>23</v>
      </c>
      <c r="C7" s="17" t="s">
        <v>24</v>
      </c>
      <c r="D7" s="18" t="s">
        <v>25</v>
      </c>
      <c r="E7" s="35"/>
      <c r="F7" s="36"/>
      <c r="G7" s="37">
        <v>1</v>
      </c>
      <c r="H7" s="38">
        <v>7026</v>
      </c>
      <c r="I7" s="38">
        <f>G7*H7</f>
        <v>7026</v>
      </c>
      <c r="J7" s="45" t="s">
        <v>26</v>
      </c>
      <c r="K7" s="46"/>
    </row>
    <row r="8" ht="30" customHeight="1" spans="1:11">
      <c r="A8" s="15"/>
      <c r="B8" s="16" t="s">
        <v>27</v>
      </c>
      <c r="C8" s="17" t="s">
        <v>28</v>
      </c>
      <c r="D8" s="18" t="s">
        <v>29</v>
      </c>
      <c r="E8" s="35"/>
      <c r="F8" s="36"/>
      <c r="G8" s="37">
        <v>1</v>
      </c>
      <c r="H8" s="38">
        <v>1100</v>
      </c>
      <c r="I8" s="38">
        <f>G8*H8</f>
        <v>1100</v>
      </c>
      <c r="J8" s="45"/>
      <c r="K8" s="47"/>
    </row>
    <row r="9" ht="30" customHeight="1" spans="1:11">
      <c r="A9" s="19" t="s">
        <v>30</v>
      </c>
      <c r="B9" s="20"/>
      <c r="C9" s="20"/>
      <c r="D9" s="20"/>
      <c r="E9" s="20"/>
      <c r="F9" s="20"/>
      <c r="G9" s="20"/>
      <c r="H9" s="39"/>
      <c r="I9" s="48">
        <f>SUM(I7:I8)</f>
        <v>8126</v>
      </c>
      <c r="J9" s="49"/>
      <c r="K9" s="50"/>
    </row>
    <row r="10" ht="30" customHeight="1" spans="1:11">
      <c r="A10" s="15" t="s">
        <v>31</v>
      </c>
      <c r="B10" s="16" t="s">
        <v>32</v>
      </c>
      <c r="C10" s="17" t="s">
        <v>33</v>
      </c>
      <c r="D10" s="18" t="s">
        <v>34</v>
      </c>
      <c r="E10" s="35"/>
      <c r="F10" s="36"/>
      <c r="G10" s="37">
        <v>9</v>
      </c>
      <c r="H10" s="38">
        <v>550</v>
      </c>
      <c r="I10" s="38">
        <f>G10*H10</f>
        <v>4950</v>
      </c>
      <c r="J10" s="45" t="s">
        <v>35</v>
      </c>
      <c r="K10" s="46"/>
    </row>
    <row r="11" ht="30" customHeight="1" spans="1:11">
      <c r="A11" s="19" t="s">
        <v>30</v>
      </c>
      <c r="B11" s="20"/>
      <c r="C11" s="20"/>
      <c r="D11" s="20"/>
      <c r="E11" s="20"/>
      <c r="F11" s="20"/>
      <c r="G11" s="20"/>
      <c r="H11" s="39"/>
      <c r="I11" s="48">
        <f>SUM(I10)</f>
        <v>4950</v>
      </c>
      <c r="J11" s="49"/>
      <c r="K11" s="50"/>
    </row>
    <row r="12" ht="30" customHeight="1" spans="1:11">
      <c r="A12" s="15" t="s">
        <v>36</v>
      </c>
      <c r="B12" s="16" t="s">
        <v>37</v>
      </c>
      <c r="C12" s="17" t="s">
        <v>38</v>
      </c>
      <c r="D12" s="18" t="s">
        <v>25</v>
      </c>
      <c r="E12" s="35"/>
      <c r="F12" s="36"/>
      <c r="G12" s="37">
        <v>54</v>
      </c>
      <c r="H12" s="38">
        <v>400</v>
      </c>
      <c r="I12" s="38">
        <f>G12*H12</f>
        <v>21600</v>
      </c>
      <c r="J12" s="18" t="s">
        <v>39</v>
      </c>
      <c r="K12" s="36"/>
    </row>
    <row r="13" ht="30" customHeight="1" spans="1:11">
      <c r="A13" s="19" t="s">
        <v>30</v>
      </c>
      <c r="B13" s="20"/>
      <c r="C13" s="20"/>
      <c r="D13" s="20"/>
      <c r="E13" s="20"/>
      <c r="F13" s="20"/>
      <c r="G13" s="20"/>
      <c r="H13" s="39"/>
      <c r="I13" s="48">
        <f>SUM(I12)</f>
        <v>21600</v>
      </c>
      <c r="J13" s="49"/>
      <c r="K13" s="50"/>
    </row>
    <row r="14" ht="35" customHeight="1" spans="1:11">
      <c r="A14" s="21" t="s">
        <v>40</v>
      </c>
      <c r="B14" s="16" t="s">
        <v>41</v>
      </c>
      <c r="C14" s="17" t="s">
        <v>42</v>
      </c>
      <c r="D14" s="18" t="s">
        <v>25</v>
      </c>
      <c r="E14" s="35"/>
      <c r="F14" s="36"/>
      <c r="G14" s="40">
        <v>51</v>
      </c>
      <c r="H14" s="38">
        <v>473</v>
      </c>
      <c r="I14" s="38">
        <f>G14*H14</f>
        <v>24123</v>
      </c>
      <c r="J14" s="18" t="s">
        <v>43</v>
      </c>
      <c r="K14" s="36"/>
    </row>
    <row r="15" ht="51" customHeight="1" spans="1:11">
      <c r="A15" s="15"/>
      <c r="B15" s="16" t="s">
        <v>44</v>
      </c>
      <c r="C15" s="17" t="s">
        <v>45</v>
      </c>
      <c r="D15" s="18" t="s">
        <v>25</v>
      </c>
      <c r="E15" s="35"/>
      <c r="F15" s="36"/>
      <c r="G15" s="40">
        <v>3</v>
      </c>
      <c r="H15" s="38">
        <v>190</v>
      </c>
      <c r="I15" s="38">
        <f>G15*H15</f>
        <v>570</v>
      </c>
      <c r="J15" s="51" t="s">
        <v>46</v>
      </c>
      <c r="K15" s="36"/>
    </row>
    <row r="16" ht="30" customHeight="1" spans="1:11">
      <c r="A16" s="19" t="s">
        <v>30</v>
      </c>
      <c r="B16" s="20"/>
      <c r="C16" s="20"/>
      <c r="D16" s="20"/>
      <c r="E16" s="20"/>
      <c r="F16" s="20"/>
      <c r="G16" s="20"/>
      <c r="H16" s="39"/>
      <c r="I16" s="48">
        <f>SUM(I14)</f>
        <v>24123</v>
      </c>
      <c r="J16" s="49" t="s">
        <v>47</v>
      </c>
      <c r="K16" s="50"/>
    </row>
    <row r="17" ht="30" customHeight="1" spans="1:11">
      <c r="A17" s="15"/>
      <c r="B17" s="16" t="s">
        <v>48</v>
      </c>
      <c r="C17" s="17" t="s">
        <v>49</v>
      </c>
      <c r="D17" s="18" t="s">
        <v>50</v>
      </c>
      <c r="E17" s="35"/>
      <c r="F17" s="36"/>
      <c r="G17" s="40">
        <v>1</v>
      </c>
      <c r="H17" s="38">
        <v>114</v>
      </c>
      <c r="I17" s="38">
        <v>104.45</v>
      </c>
      <c r="J17" s="52"/>
      <c r="K17" s="46"/>
    </row>
    <row r="18" ht="30" customHeight="1" spans="1:11">
      <c r="A18" s="15"/>
      <c r="B18" s="16" t="s">
        <v>48</v>
      </c>
      <c r="C18" s="16" t="s">
        <v>51</v>
      </c>
      <c r="D18" s="18" t="s">
        <v>50</v>
      </c>
      <c r="E18" s="35"/>
      <c r="F18" s="36"/>
      <c r="G18" s="40">
        <v>1</v>
      </c>
      <c r="H18" s="38">
        <v>37.63</v>
      </c>
      <c r="I18" s="38">
        <f>G18*H18</f>
        <v>37.63</v>
      </c>
      <c r="J18" s="52"/>
      <c r="K18" s="46"/>
    </row>
    <row r="19" ht="30" customHeight="1" spans="1:11">
      <c r="A19" s="15"/>
      <c r="B19" s="16" t="s">
        <v>52</v>
      </c>
      <c r="C19" s="16" t="s">
        <v>52</v>
      </c>
      <c r="D19" s="18" t="s">
        <v>53</v>
      </c>
      <c r="E19" s="35"/>
      <c r="F19" s="36"/>
      <c r="G19" s="40">
        <v>60</v>
      </c>
      <c r="H19" s="38">
        <v>23.9</v>
      </c>
      <c r="I19" s="38">
        <f t="shared" ref="I19:I23" si="0">G19*H19</f>
        <v>1434</v>
      </c>
      <c r="J19" s="52"/>
      <c r="K19" s="46"/>
    </row>
    <row r="20" ht="30" customHeight="1" spans="1:11">
      <c r="A20" s="15"/>
      <c r="B20" s="16" t="s">
        <v>54</v>
      </c>
      <c r="C20" s="16" t="s">
        <v>54</v>
      </c>
      <c r="D20" s="18" t="s">
        <v>53</v>
      </c>
      <c r="E20" s="35"/>
      <c r="F20" s="36"/>
      <c r="G20" s="40">
        <v>10</v>
      </c>
      <c r="H20" s="38">
        <v>25.25</v>
      </c>
      <c r="I20" s="38">
        <f t="shared" si="0"/>
        <v>252.5</v>
      </c>
      <c r="J20" s="52"/>
      <c r="K20" s="46"/>
    </row>
    <row r="21" ht="30" customHeight="1" spans="1:11">
      <c r="A21" s="15"/>
      <c r="B21" s="16" t="s">
        <v>55</v>
      </c>
      <c r="C21" s="17" t="s">
        <v>56</v>
      </c>
      <c r="D21" s="18" t="s">
        <v>53</v>
      </c>
      <c r="E21" s="35"/>
      <c r="F21" s="36"/>
      <c r="G21" s="40">
        <v>60</v>
      </c>
      <c r="H21" s="38">
        <v>7</v>
      </c>
      <c r="I21" s="38">
        <f t="shared" si="0"/>
        <v>420</v>
      </c>
      <c r="J21" s="52"/>
      <c r="K21" s="46"/>
    </row>
    <row r="22" ht="30" customHeight="1" spans="1:11">
      <c r="A22" s="15"/>
      <c r="B22" s="16" t="s">
        <v>57</v>
      </c>
      <c r="C22" s="17" t="s">
        <v>58</v>
      </c>
      <c r="D22" s="18" t="s">
        <v>53</v>
      </c>
      <c r="E22" s="35"/>
      <c r="F22" s="36"/>
      <c r="G22" s="40">
        <v>1</v>
      </c>
      <c r="H22" s="38">
        <v>120</v>
      </c>
      <c r="I22" s="38">
        <f t="shared" si="0"/>
        <v>120</v>
      </c>
      <c r="J22" s="52"/>
      <c r="K22" s="46"/>
    </row>
    <row r="23" ht="30" customHeight="1" spans="1:11">
      <c r="A23" s="15"/>
      <c r="B23" s="16" t="s">
        <v>57</v>
      </c>
      <c r="C23" s="17" t="s">
        <v>59</v>
      </c>
      <c r="D23" s="18" t="s">
        <v>50</v>
      </c>
      <c r="E23" s="35"/>
      <c r="F23" s="36"/>
      <c r="G23" s="40">
        <v>1</v>
      </c>
      <c r="H23" s="38">
        <v>11.2</v>
      </c>
      <c r="I23" s="38">
        <f t="shared" si="0"/>
        <v>11.2</v>
      </c>
      <c r="J23" s="52"/>
      <c r="K23" s="46"/>
    </row>
    <row r="24" ht="30" customHeight="1" spans="1:11">
      <c r="A24" s="15"/>
      <c r="B24" s="16" t="s">
        <v>57</v>
      </c>
      <c r="C24" s="17" t="s">
        <v>60</v>
      </c>
      <c r="D24" s="18" t="s">
        <v>50</v>
      </c>
      <c r="E24" s="35"/>
      <c r="F24" s="36"/>
      <c r="G24" s="40">
        <v>1</v>
      </c>
      <c r="H24" s="38">
        <v>297.1</v>
      </c>
      <c r="I24" s="38">
        <f t="shared" ref="I24:I30" si="1">G24*H24</f>
        <v>297.1</v>
      </c>
      <c r="J24" s="52"/>
      <c r="K24" s="46"/>
    </row>
    <row r="25" ht="30" customHeight="1" spans="1:11">
      <c r="A25" s="15"/>
      <c r="B25" s="16" t="s">
        <v>57</v>
      </c>
      <c r="C25" s="17" t="s">
        <v>61</v>
      </c>
      <c r="D25" s="18" t="s">
        <v>50</v>
      </c>
      <c r="E25" s="35"/>
      <c r="F25" s="36"/>
      <c r="G25" s="40">
        <v>1</v>
      </c>
      <c r="H25" s="38">
        <v>172.8</v>
      </c>
      <c r="I25" s="38">
        <f t="shared" si="1"/>
        <v>172.8</v>
      </c>
      <c r="J25" s="52"/>
      <c r="K25" s="46"/>
    </row>
    <row r="26" ht="30" customHeight="1" spans="1:11">
      <c r="A26" s="15"/>
      <c r="B26" s="16" t="s">
        <v>57</v>
      </c>
      <c r="C26" s="17" t="s">
        <v>62</v>
      </c>
      <c r="D26" s="18" t="s">
        <v>50</v>
      </c>
      <c r="E26" s="35"/>
      <c r="F26" s="36"/>
      <c r="G26" s="40">
        <v>1</v>
      </c>
      <c r="H26" s="38">
        <v>181.4</v>
      </c>
      <c r="I26" s="38">
        <f t="shared" si="1"/>
        <v>181.4</v>
      </c>
      <c r="J26" s="52"/>
      <c r="K26" s="46"/>
    </row>
    <row r="27" ht="30" customHeight="1" spans="1:11">
      <c r="A27" s="15"/>
      <c r="B27" s="16" t="s">
        <v>57</v>
      </c>
      <c r="C27" s="17" t="s">
        <v>63</v>
      </c>
      <c r="D27" s="18" t="s">
        <v>50</v>
      </c>
      <c r="E27" s="35"/>
      <c r="F27" s="36"/>
      <c r="G27" s="40">
        <v>1</v>
      </c>
      <c r="H27" s="38">
        <v>7.91</v>
      </c>
      <c r="I27" s="38">
        <f t="shared" si="1"/>
        <v>7.91</v>
      </c>
      <c r="J27" s="52"/>
      <c r="K27" s="46"/>
    </row>
    <row r="28" ht="30" customHeight="1" spans="1:11">
      <c r="A28" s="15"/>
      <c r="B28" s="16" t="s">
        <v>57</v>
      </c>
      <c r="C28" s="17" t="s">
        <v>64</v>
      </c>
      <c r="D28" s="18" t="s">
        <v>50</v>
      </c>
      <c r="E28" s="35"/>
      <c r="F28" s="36"/>
      <c r="G28" s="40">
        <v>1</v>
      </c>
      <c r="H28" s="38">
        <v>52.9</v>
      </c>
      <c r="I28" s="38">
        <f t="shared" si="1"/>
        <v>52.9</v>
      </c>
      <c r="J28" s="52"/>
      <c r="K28" s="46"/>
    </row>
    <row r="29" ht="30" customHeight="1" spans="1:11">
      <c r="A29" s="15"/>
      <c r="B29" s="16" t="s">
        <v>65</v>
      </c>
      <c r="C29" s="17" t="s">
        <v>66</v>
      </c>
      <c r="D29" s="18" t="s">
        <v>67</v>
      </c>
      <c r="E29" s="35"/>
      <c r="F29" s="36"/>
      <c r="G29" s="40">
        <v>59</v>
      </c>
      <c r="H29" s="38">
        <v>2</v>
      </c>
      <c r="I29" s="38">
        <f t="shared" si="1"/>
        <v>118</v>
      </c>
      <c r="J29" s="52"/>
      <c r="K29" s="46"/>
    </row>
    <row r="30" ht="30" customHeight="1" spans="1:11">
      <c r="A30" s="15"/>
      <c r="B30" s="16" t="s">
        <v>68</v>
      </c>
      <c r="C30" s="17" t="s">
        <v>69</v>
      </c>
      <c r="D30" s="18" t="s">
        <v>53</v>
      </c>
      <c r="E30" s="35"/>
      <c r="F30" s="36"/>
      <c r="G30" s="40">
        <v>1</v>
      </c>
      <c r="H30" s="38">
        <v>280</v>
      </c>
      <c r="I30" s="38">
        <f t="shared" si="1"/>
        <v>280</v>
      </c>
      <c r="J30" s="52"/>
      <c r="K30" s="46"/>
    </row>
    <row r="31" ht="30" customHeight="1" spans="1:11">
      <c r="A31" s="15"/>
      <c r="B31" s="16" t="s">
        <v>70</v>
      </c>
      <c r="C31" s="17" t="s">
        <v>71</v>
      </c>
      <c r="D31" s="18" t="s">
        <v>50</v>
      </c>
      <c r="E31" s="35"/>
      <c r="F31" s="36"/>
      <c r="G31" s="40">
        <v>1</v>
      </c>
      <c r="H31" s="38">
        <v>45.8</v>
      </c>
      <c r="I31" s="38">
        <f t="shared" ref="I31:I34" si="2">G31*H31</f>
        <v>45.8</v>
      </c>
      <c r="J31" s="52"/>
      <c r="K31" s="46"/>
    </row>
    <row r="32" ht="30" customHeight="1" spans="1:11">
      <c r="A32" s="15"/>
      <c r="B32" s="16" t="s">
        <v>70</v>
      </c>
      <c r="C32" s="17" t="s">
        <v>72</v>
      </c>
      <c r="D32" s="18" t="s">
        <v>50</v>
      </c>
      <c r="E32" s="35"/>
      <c r="F32" s="36"/>
      <c r="G32" s="40">
        <v>1</v>
      </c>
      <c r="H32" s="38">
        <v>79.11</v>
      </c>
      <c r="I32" s="38">
        <f t="shared" si="2"/>
        <v>79.11</v>
      </c>
      <c r="J32" s="52"/>
      <c r="K32" s="46"/>
    </row>
    <row r="33" ht="30" customHeight="1" spans="1:11">
      <c r="A33" s="15"/>
      <c r="B33" s="16" t="s">
        <v>70</v>
      </c>
      <c r="C33" s="17" t="s">
        <v>73</v>
      </c>
      <c r="D33" s="18" t="s">
        <v>50</v>
      </c>
      <c r="E33" s="35"/>
      <c r="F33" s="36"/>
      <c r="G33" s="40">
        <v>1</v>
      </c>
      <c r="H33" s="38">
        <v>124.5</v>
      </c>
      <c r="I33" s="38">
        <f t="shared" si="2"/>
        <v>124.5</v>
      </c>
      <c r="J33" s="52"/>
      <c r="K33" s="46"/>
    </row>
    <row r="34" ht="30" customHeight="1" spans="1:11">
      <c r="A34" s="15"/>
      <c r="B34" s="16" t="s">
        <v>70</v>
      </c>
      <c r="C34" s="17" t="s">
        <v>74</v>
      </c>
      <c r="D34" s="18" t="s">
        <v>50</v>
      </c>
      <c r="E34" s="35"/>
      <c r="F34" s="36"/>
      <c r="G34" s="40">
        <v>1</v>
      </c>
      <c r="H34" s="38">
        <v>337.15</v>
      </c>
      <c r="I34" s="38">
        <f t="shared" si="2"/>
        <v>337.15</v>
      </c>
      <c r="J34" s="52"/>
      <c r="K34" s="46"/>
    </row>
    <row r="35" ht="30" customHeight="1" spans="1:11">
      <c r="A35" s="15"/>
      <c r="B35" s="16" t="s">
        <v>70</v>
      </c>
      <c r="C35" s="17" t="s">
        <v>75</v>
      </c>
      <c r="D35" s="18" t="s">
        <v>50</v>
      </c>
      <c r="E35" s="35"/>
      <c r="F35" s="36"/>
      <c r="G35" s="40">
        <v>1</v>
      </c>
      <c r="H35" s="38">
        <v>357</v>
      </c>
      <c r="I35" s="38">
        <f t="shared" ref="I35:I42" si="3">G35*H35</f>
        <v>357</v>
      </c>
      <c r="J35" s="52"/>
      <c r="K35" s="46"/>
    </row>
    <row r="36" ht="30" customHeight="1" spans="1:11">
      <c r="A36" s="15"/>
      <c r="B36" s="16" t="s">
        <v>70</v>
      </c>
      <c r="C36" s="17" t="s">
        <v>75</v>
      </c>
      <c r="D36" s="18" t="s">
        <v>50</v>
      </c>
      <c r="E36" s="35"/>
      <c r="F36" s="36"/>
      <c r="G36" s="40">
        <v>1</v>
      </c>
      <c r="H36" s="38">
        <v>751.9</v>
      </c>
      <c r="I36" s="38">
        <f t="shared" si="3"/>
        <v>751.9</v>
      </c>
      <c r="J36" s="52"/>
      <c r="K36" s="46"/>
    </row>
    <row r="37" ht="30" customHeight="1" spans="1:11">
      <c r="A37" s="15"/>
      <c r="B37" s="16" t="s">
        <v>76</v>
      </c>
      <c r="C37" s="17" t="s">
        <v>77</v>
      </c>
      <c r="D37" s="18" t="s">
        <v>50</v>
      </c>
      <c r="E37" s="35"/>
      <c r="F37" s="36"/>
      <c r="G37" s="40">
        <v>1</v>
      </c>
      <c r="H37" s="38">
        <v>1190</v>
      </c>
      <c r="I37" s="38">
        <f t="shared" si="3"/>
        <v>1190</v>
      </c>
      <c r="J37" s="52"/>
      <c r="K37" s="46"/>
    </row>
    <row r="38" ht="30" customHeight="1" spans="1:11">
      <c r="A38" s="15"/>
      <c r="B38" s="16" t="s">
        <v>78</v>
      </c>
      <c r="C38" s="17" t="s">
        <v>79</v>
      </c>
      <c r="D38" s="18" t="s">
        <v>50</v>
      </c>
      <c r="E38" s="35"/>
      <c r="F38" s="36"/>
      <c r="G38" s="40">
        <v>1</v>
      </c>
      <c r="H38" s="38">
        <v>46.8</v>
      </c>
      <c r="I38" s="38">
        <f t="shared" si="3"/>
        <v>46.8</v>
      </c>
      <c r="J38" s="52"/>
      <c r="K38" s="46"/>
    </row>
    <row r="39" ht="30" customHeight="1" spans="1:11">
      <c r="A39" s="15"/>
      <c r="B39" s="16" t="s">
        <v>78</v>
      </c>
      <c r="C39" s="17" t="s">
        <v>80</v>
      </c>
      <c r="D39" s="18" t="s">
        <v>50</v>
      </c>
      <c r="E39" s="35"/>
      <c r="F39" s="36"/>
      <c r="G39" s="40">
        <v>1</v>
      </c>
      <c r="H39" s="38">
        <v>41.1</v>
      </c>
      <c r="I39" s="38">
        <f t="shared" si="3"/>
        <v>41.1</v>
      </c>
      <c r="J39" s="52"/>
      <c r="K39" s="46"/>
    </row>
    <row r="40" ht="30" customHeight="1" spans="1:11">
      <c r="A40" s="15"/>
      <c r="B40" s="16" t="s">
        <v>78</v>
      </c>
      <c r="C40" s="17" t="s">
        <v>81</v>
      </c>
      <c r="D40" s="18" t="s">
        <v>50</v>
      </c>
      <c r="E40" s="35"/>
      <c r="F40" s="36"/>
      <c r="G40" s="40">
        <v>1</v>
      </c>
      <c r="H40" s="38">
        <v>59.8</v>
      </c>
      <c r="I40" s="38">
        <f t="shared" si="3"/>
        <v>59.8</v>
      </c>
      <c r="J40" s="52"/>
      <c r="K40" s="46"/>
    </row>
    <row r="41" ht="30" customHeight="1" spans="1:11">
      <c r="A41" s="15"/>
      <c r="B41" s="16" t="s">
        <v>78</v>
      </c>
      <c r="C41" s="17" t="s">
        <v>82</v>
      </c>
      <c r="D41" s="18" t="s">
        <v>50</v>
      </c>
      <c r="E41" s="35"/>
      <c r="F41" s="36"/>
      <c r="G41" s="40">
        <v>1</v>
      </c>
      <c r="H41" s="38">
        <v>198</v>
      </c>
      <c r="I41" s="38">
        <f t="shared" si="3"/>
        <v>198</v>
      </c>
      <c r="J41" s="52"/>
      <c r="K41" s="46"/>
    </row>
    <row r="42" ht="30" customHeight="1" spans="1:11">
      <c r="A42" s="15"/>
      <c r="B42" s="16" t="s">
        <v>78</v>
      </c>
      <c r="C42" s="17" t="s">
        <v>83</v>
      </c>
      <c r="D42" s="18" t="s">
        <v>50</v>
      </c>
      <c r="E42" s="35"/>
      <c r="F42" s="36"/>
      <c r="G42" s="40">
        <v>1</v>
      </c>
      <c r="H42" s="38">
        <v>381</v>
      </c>
      <c r="I42" s="38">
        <f t="shared" si="3"/>
        <v>381</v>
      </c>
      <c r="J42" s="52"/>
      <c r="K42" s="46"/>
    </row>
    <row r="43" ht="30" customHeight="1" spans="1:11">
      <c r="A43" s="19" t="s">
        <v>30</v>
      </c>
      <c r="B43" s="20"/>
      <c r="C43" s="20"/>
      <c r="D43" s="20"/>
      <c r="E43" s="20"/>
      <c r="F43" s="20"/>
      <c r="G43" s="20"/>
      <c r="H43" s="39"/>
      <c r="I43" s="48">
        <f>SUM(I17:I42)</f>
        <v>7102.05</v>
      </c>
      <c r="J43" s="49"/>
      <c r="K43" s="50"/>
    </row>
    <row r="44" ht="30" customHeight="1" spans="1:11">
      <c r="A44" s="15" t="s">
        <v>84</v>
      </c>
      <c r="B44" s="16" t="s">
        <v>85</v>
      </c>
      <c r="C44" s="17" t="s">
        <v>86</v>
      </c>
      <c r="D44" s="18" t="s">
        <v>25</v>
      </c>
      <c r="E44" s="35"/>
      <c r="F44" s="36"/>
      <c r="G44" s="37">
        <v>53</v>
      </c>
      <c r="H44" s="38">
        <v>12</v>
      </c>
      <c r="I44" s="38">
        <f t="shared" ref="I44:I47" si="4">G44*H44</f>
        <v>636</v>
      </c>
      <c r="J44" s="18" t="s">
        <v>87</v>
      </c>
      <c r="K44" s="36"/>
    </row>
    <row r="45" ht="30" customHeight="1" spans="1:11">
      <c r="A45" s="19" t="s">
        <v>30</v>
      </c>
      <c r="B45" s="20"/>
      <c r="C45" s="20"/>
      <c r="D45" s="20"/>
      <c r="E45" s="20"/>
      <c r="F45" s="20"/>
      <c r="G45" s="20"/>
      <c r="H45" s="39"/>
      <c r="I45" s="48">
        <f>SUM(I44)</f>
        <v>636</v>
      </c>
      <c r="J45" s="49"/>
      <c r="K45" s="50"/>
    </row>
    <row r="46" s="2" customFormat="1" ht="30" customHeight="1" spans="1:11">
      <c r="A46" s="15" t="s">
        <v>88</v>
      </c>
      <c r="B46" s="16" t="s">
        <v>89</v>
      </c>
      <c r="C46" s="17" t="s">
        <v>90</v>
      </c>
      <c r="D46" s="18" t="s">
        <v>91</v>
      </c>
      <c r="E46" s="35"/>
      <c r="F46" s="36"/>
      <c r="G46" s="37">
        <v>3</v>
      </c>
      <c r="H46" s="38">
        <v>500</v>
      </c>
      <c r="I46" s="38">
        <f t="shared" si="4"/>
        <v>1500</v>
      </c>
      <c r="J46" s="18"/>
      <c r="K46" s="36"/>
    </row>
    <row r="47" s="2" customFormat="1" ht="30" customHeight="1" spans="1:11">
      <c r="A47" s="15"/>
      <c r="B47" s="16" t="s">
        <v>92</v>
      </c>
      <c r="C47" s="17" t="s">
        <v>36</v>
      </c>
      <c r="D47" s="18" t="s">
        <v>91</v>
      </c>
      <c r="E47" s="35"/>
      <c r="F47" s="36"/>
      <c r="G47" s="37">
        <v>3</v>
      </c>
      <c r="H47" s="38">
        <v>80</v>
      </c>
      <c r="I47" s="38">
        <f t="shared" si="4"/>
        <v>240</v>
      </c>
      <c r="J47" s="18"/>
      <c r="K47" s="36"/>
    </row>
    <row r="48" s="2" customFormat="1" ht="30" customHeight="1" spans="1:11">
      <c r="A48" s="19" t="s">
        <v>30</v>
      </c>
      <c r="B48" s="20"/>
      <c r="C48" s="20"/>
      <c r="D48" s="20"/>
      <c r="E48" s="20"/>
      <c r="F48" s="20"/>
      <c r="G48" s="20"/>
      <c r="H48" s="39"/>
      <c r="I48" s="48">
        <f>SUM(I46:I47)</f>
        <v>1740</v>
      </c>
      <c r="J48" s="49"/>
      <c r="K48" s="50"/>
    </row>
    <row r="49" s="2" customFormat="1" ht="30" customHeight="1" spans="1:11">
      <c r="A49" s="15" t="s">
        <v>93</v>
      </c>
      <c r="B49" s="16" t="s">
        <v>94</v>
      </c>
      <c r="C49" s="17" t="s">
        <v>95</v>
      </c>
      <c r="D49" s="18" t="s">
        <v>50</v>
      </c>
      <c r="E49" s="35"/>
      <c r="F49" s="36"/>
      <c r="G49" s="37">
        <v>1</v>
      </c>
      <c r="H49" s="38">
        <v>32</v>
      </c>
      <c r="I49" s="38">
        <f>G49*H49</f>
        <v>32</v>
      </c>
      <c r="J49" s="18"/>
      <c r="K49" s="36"/>
    </row>
    <row r="50" s="2" customFormat="1" ht="30" customHeight="1" spans="1:11">
      <c r="A50" s="15"/>
      <c r="B50" s="16" t="s">
        <v>96</v>
      </c>
      <c r="C50" s="17" t="s">
        <v>97</v>
      </c>
      <c r="D50" s="18" t="s">
        <v>50</v>
      </c>
      <c r="E50" s="35"/>
      <c r="F50" s="36"/>
      <c r="G50" s="37">
        <v>1</v>
      </c>
      <c r="H50" s="38">
        <v>38.4</v>
      </c>
      <c r="I50" s="38">
        <f>G50*H50</f>
        <v>38.4</v>
      </c>
      <c r="J50" s="18"/>
      <c r="K50" s="36"/>
    </row>
    <row r="51" s="2" customFormat="1" ht="30" customHeight="1" spans="1:11">
      <c r="A51" s="19" t="s">
        <v>30</v>
      </c>
      <c r="B51" s="20"/>
      <c r="C51" s="20"/>
      <c r="D51" s="20"/>
      <c r="E51" s="20"/>
      <c r="F51" s="20"/>
      <c r="G51" s="20"/>
      <c r="H51" s="39"/>
      <c r="I51" s="48">
        <f>SUM(I49:I50)</f>
        <v>70.4</v>
      </c>
      <c r="J51" s="49"/>
      <c r="K51" s="50"/>
    </row>
    <row r="52" s="2" customFormat="1" ht="39" customHeight="1" spans="1:11">
      <c r="A52" s="22" t="s">
        <v>98</v>
      </c>
      <c r="B52" s="23"/>
      <c r="C52" s="23"/>
      <c r="D52" s="23"/>
      <c r="E52" s="23"/>
      <c r="F52" s="23"/>
      <c r="G52" s="23"/>
      <c r="H52" s="41"/>
      <c r="I52" s="53">
        <f>+I9+I11+I13+I16+I43+I45+I48+I51</f>
        <v>68347.45</v>
      </c>
      <c r="J52" s="54"/>
      <c r="K52" s="55"/>
    </row>
    <row r="53" s="2" customFormat="1" ht="34" customHeight="1" spans="1:11">
      <c r="A53" s="24" t="s">
        <v>99</v>
      </c>
      <c r="B53" s="25"/>
      <c r="C53" s="25"/>
      <c r="D53" s="25"/>
      <c r="E53" s="25"/>
      <c r="F53" s="25"/>
      <c r="G53" s="25"/>
      <c r="H53" s="42">
        <v>0.1</v>
      </c>
      <c r="I53" s="56">
        <f>I52*H53</f>
        <v>6834.745</v>
      </c>
      <c r="J53" s="57"/>
      <c r="K53" s="58"/>
    </row>
    <row r="54" s="2" customFormat="1" ht="38" customHeight="1" spans="1:11">
      <c r="A54" s="26" t="s">
        <v>100</v>
      </c>
      <c r="B54" s="27"/>
      <c r="C54" s="27"/>
      <c r="D54" s="27"/>
      <c r="E54" s="27"/>
      <c r="F54" s="27"/>
      <c r="G54" s="27"/>
      <c r="H54" s="42">
        <v>0.06</v>
      </c>
      <c r="I54" s="59">
        <f>(I52+I53)*H54</f>
        <v>4510.9317</v>
      </c>
      <c r="J54" s="60"/>
      <c r="K54" s="61"/>
    </row>
    <row r="55" s="2" customFormat="1" ht="35" customHeight="1" spans="1:11">
      <c r="A55" s="28" t="s">
        <v>101</v>
      </c>
      <c r="B55" s="29"/>
      <c r="C55" s="29"/>
      <c r="D55" s="29"/>
      <c r="E55" s="29"/>
      <c r="F55" s="29"/>
      <c r="G55" s="29"/>
      <c r="H55" s="43"/>
      <c r="I55" s="62">
        <f>I52+I53+I54</f>
        <v>79693.1267</v>
      </c>
      <c r="J55" s="63"/>
      <c r="K55" s="64"/>
    </row>
  </sheetData>
  <mergeCells count="119">
    <mergeCell ref="A1:K1"/>
    <mergeCell ref="B2:E2"/>
    <mergeCell ref="G2:H2"/>
    <mergeCell ref="J2:K2"/>
    <mergeCell ref="B3:E3"/>
    <mergeCell ref="C4:E4"/>
    <mergeCell ref="C5:E5"/>
    <mergeCell ref="F5:G5"/>
    <mergeCell ref="H5:K5"/>
    <mergeCell ref="A6:B6"/>
    <mergeCell ref="D6:F6"/>
    <mergeCell ref="J6:K6"/>
    <mergeCell ref="D7:F7"/>
    <mergeCell ref="J7:K7"/>
    <mergeCell ref="D8:F8"/>
    <mergeCell ref="J8:K8"/>
    <mergeCell ref="A9:H9"/>
    <mergeCell ref="J9:K9"/>
    <mergeCell ref="D10:F10"/>
    <mergeCell ref="J10:K10"/>
    <mergeCell ref="A11:H11"/>
    <mergeCell ref="J11:K11"/>
    <mergeCell ref="D12:F12"/>
    <mergeCell ref="J12:K12"/>
    <mergeCell ref="A13:H13"/>
    <mergeCell ref="J13:K13"/>
    <mergeCell ref="D14:F14"/>
    <mergeCell ref="J14:K14"/>
    <mergeCell ref="D15:F15"/>
    <mergeCell ref="J15:K15"/>
    <mergeCell ref="A16:H16"/>
    <mergeCell ref="J16:K16"/>
    <mergeCell ref="D17:F17"/>
    <mergeCell ref="J17:K17"/>
    <mergeCell ref="D18:F18"/>
    <mergeCell ref="J18:K18"/>
    <mergeCell ref="D19:F19"/>
    <mergeCell ref="J19:K19"/>
    <mergeCell ref="D20:F20"/>
    <mergeCell ref="J20:K20"/>
    <mergeCell ref="D21:F21"/>
    <mergeCell ref="J21:K21"/>
    <mergeCell ref="D22:F22"/>
    <mergeCell ref="J22:K22"/>
    <mergeCell ref="D23:F23"/>
    <mergeCell ref="J23:K23"/>
    <mergeCell ref="D24:F24"/>
    <mergeCell ref="J24:K24"/>
    <mergeCell ref="D25:F25"/>
    <mergeCell ref="J25:K25"/>
    <mergeCell ref="D26:F26"/>
    <mergeCell ref="J26:K26"/>
    <mergeCell ref="D27:F27"/>
    <mergeCell ref="J27:K27"/>
    <mergeCell ref="D28:F28"/>
    <mergeCell ref="J28:K28"/>
    <mergeCell ref="D29:F29"/>
    <mergeCell ref="J29:K29"/>
    <mergeCell ref="D30:F30"/>
    <mergeCell ref="J30:K30"/>
    <mergeCell ref="D31:F31"/>
    <mergeCell ref="J31:K31"/>
    <mergeCell ref="D32:F32"/>
    <mergeCell ref="J32:K32"/>
    <mergeCell ref="D33:F33"/>
    <mergeCell ref="J33:K33"/>
    <mergeCell ref="D34:F34"/>
    <mergeCell ref="J34:K34"/>
    <mergeCell ref="D35:F35"/>
    <mergeCell ref="J35:K35"/>
    <mergeCell ref="D36:F36"/>
    <mergeCell ref="J36:K36"/>
    <mergeCell ref="D37:F37"/>
    <mergeCell ref="J37:K37"/>
    <mergeCell ref="D38:F38"/>
    <mergeCell ref="J38:K38"/>
    <mergeCell ref="D39:F39"/>
    <mergeCell ref="J39:K39"/>
    <mergeCell ref="D40:F40"/>
    <mergeCell ref="J40:K40"/>
    <mergeCell ref="D41:F41"/>
    <mergeCell ref="J41:K41"/>
    <mergeCell ref="D42:F42"/>
    <mergeCell ref="J42:K42"/>
    <mergeCell ref="A43:H43"/>
    <mergeCell ref="J43:K43"/>
    <mergeCell ref="D44:F44"/>
    <mergeCell ref="J44:K44"/>
    <mergeCell ref="A45:H45"/>
    <mergeCell ref="J45:K45"/>
    <mergeCell ref="D46:F46"/>
    <mergeCell ref="J46:K46"/>
    <mergeCell ref="D47:F47"/>
    <mergeCell ref="J47:K47"/>
    <mergeCell ref="A48:H48"/>
    <mergeCell ref="J48:K48"/>
    <mergeCell ref="D49:F49"/>
    <mergeCell ref="J49:K49"/>
    <mergeCell ref="D50:F50"/>
    <mergeCell ref="J50:K50"/>
    <mergeCell ref="A51:H51"/>
    <mergeCell ref="J51:K51"/>
    <mergeCell ref="A52:H52"/>
    <mergeCell ref="J52:K52"/>
    <mergeCell ref="A53:G53"/>
    <mergeCell ref="J53:K53"/>
    <mergeCell ref="A54:G54"/>
    <mergeCell ref="J54:K54"/>
    <mergeCell ref="A55:H55"/>
    <mergeCell ref="J55:K55"/>
    <mergeCell ref="A7:A8"/>
    <mergeCell ref="A14:A15"/>
    <mergeCell ref="A17:A42"/>
    <mergeCell ref="A46:A47"/>
    <mergeCell ref="A49:A50"/>
    <mergeCell ref="F3:F4"/>
    <mergeCell ref="I3:I4"/>
    <mergeCell ref="G3:H4"/>
    <mergeCell ref="J3:K4"/>
  </mergeCells>
  <hyperlinks>
    <hyperlink ref="C5" r:id="rId1" display="gaozhi@cct.cn" tooltip="mailto:gaozhi@cct.cn"/>
  </hyperlinks>
  <pageMargins left="0.75" right="0.75" top="1" bottom="1" header="0.5" footer="0.5"/>
  <pageSetup paperSize="9" scale="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xinkai li</dc:creator>
  <cp:lastModifiedBy>小高睡不醒</cp:lastModifiedBy>
  <dcterms:created xsi:type="dcterms:W3CDTF">2025-08-25T19:53:00Z</dcterms:created>
  <dcterms:modified xsi:type="dcterms:W3CDTF">2026-02-02T14:04:55Z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C4D910BA297F1F24783C8069D2A29AA3_43</vt:lpwstr>
  </property>
</Properties>
</file>