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/>
  <mc:AlternateContent xmlns:mc="http://schemas.openxmlformats.org/markup-compatibility/2006">
    <mc:Choice Requires="x15">
      <x15ac:absPath xmlns:x15ac="http://schemas.microsoft.com/office/spreadsheetml/2010/11/ac" url="C:\Users\10529\OneDrive\桌面\0902 爱科 北京\报价合同\"/>
    </mc:Choice>
  </mc:AlternateContent>
  <xr:revisionPtr revIDLastSave="0" documentId="13_ncr:1_{180E38B2-C233-42CB-A9D6-C8FC097D531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北京雁栖酒店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6" i="1" l="1"/>
  <c r="H41" i="1"/>
  <c r="H37" i="1"/>
  <c r="H27" i="1"/>
  <c r="H15" i="1"/>
  <c r="H31" i="1"/>
  <c r="H34" i="1"/>
  <c r="H21" i="1"/>
  <c r="H11" i="1"/>
  <c r="H35" i="1"/>
  <c r="H20" i="1"/>
  <c r="H19" i="1"/>
  <c r="H36" i="1"/>
  <c r="H14" i="1"/>
  <c r="H25" i="1"/>
  <c r="H24" i="1"/>
  <c r="H23" i="1"/>
  <c r="H22" i="1"/>
  <c r="H13" i="1"/>
  <c r="H12" i="1"/>
  <c r="H10" i="1"/>
  <c r="H44" i="1"/>
  <c r="H26" i="1"/>
  <c r="H18" i="1"/>
  <c r="H45" i="1" l="1"/>
  <c r="M44" i="1"/>
  <c r="M36" i="1"/>
  <c r="M35" i="1"/>
  <c r="N35" i="1" s="1"/>
  <c r="M30" i="1"/>
  <c r="M24" i="1"/>
  <c r="M22" i="1"/>
  <c r="N22" i="1" s="1"/>
  <c r="M18" i="1"/>
  <c r="N18" i="1" s="1"/>
  <c r="N30" i="1" l="1"/>
  <c r="M46" i="1"/>
  <c r="N24" i="1"/>
  <c r="M37" i="1"/>
  <c r="N37" i="1" s="1"/>
  <c r="M15" i="1"/>
  <c r="M27" i="1"/>
  <c r="M31" i="1"/>
  <c r="N36" i="1"/>
  <c r="N44" i="1"/>
  <c r="N27" i="1" l="1"/>
  <c r="J40" i="1"/>
  <c r="M40" i="1" s="1"/>
  <c r="M41" i="1" s="1"/>
  <c r="M47" i="1" s="1"/>
  <c r="N46" i="1"/>
  <c r="N31" i="1"/>
  <c r="N15" i="1"/>
  <c r="G40" i="1"/>
  <c r="H40" i="1" s="1"/>
  <c r="H47" i="1" l="1"/>
  <c r="N40" i="1" l="1"/>
  <c r="N41" i="1"/>
  <c r="N47" i="1"/>
</calcChain>
</file>

<file path=xl/sharedStrings.xml><?xml version="1.0" encoding="utf-8"?>
<sst xmlns="http://schemas.openxmlformats.org/spreadsheetml/2006/main" count="231" uniqueCount="134">
  <si>
    <t>国内会议需求、报价、结算单</t>
  </si>
  <si>
    <r>
      <rPr>
        <sz val="10"/>
        <color indexed="9"/>
        <rFont val="宋体"/>
        <family val="3"/>
        <charset val="134"/>
      </rPr>
      <t>酒店内投影仪</t>
    </r>
    <r>
      <rPr>
        <sz val="10"/>
        <color indexed="9"/>
        <rFont val="Arial"/>
        <family val="2"/>
      </rPr>
      <t>3000</t>
    </r>
    <r>
      <rPr>
        <sz val="10"/>
        <color indexed="9"/>
        <rFont val="宋体"/>
        <family val="3"/>
        <charset val="134"/>
      </rPr>
      <t>流明以下</t>
    </r>
  </si>
  <si>
    <t>浦东机场－酒店（上海）</t>
  </si>
  <si>
    <t>酒店自助（含软饮）</t>
  </si>
  <si>
    <t>会议名称：</t>
  </si>
  <si>
    <r>
      <rPr>
        <b/>
        <sz val="10"/>
        <rFont val="黑体"/>
        <family val="3"/>
        <charset val="134"/>
      </rPr>
      <t xml:space="preserve">  供应商名称:</t>
    </r>
    <r>
      <rPr>
        <b/>
        <u/>
        <sz val="10"/>
        <rFont val="黑体"/>
        <family val="3"/>
        <charset val="134"/>
      </rPr>
      <t xml:space="preserve">                      </t>
    </r>
  </si>
  <si>
    <r>
      <rPr>
        <sz val="10"/>
        <color indexed="9"/>
        <rFont val="宋体"/>
        <family val="3"/>
        <charset val="134"/>
      </rPr>
      <t>酒店内投影仪</t>
    </r>
    <r>
      <rPr>
        <sz val="10"/>
        <color indexed="9"/>
        <rFont val="Arial"/>
        <family val="2"/>
      </rPr>
      <t>3000-5000</t>
    </r>
    <r>
      <rPr>
        <sz val="10"/>
        <color indexed="9"/>
        <rFont val="宋体"/>
        <family val="3"/>
        <charset val="134"/>
      </rPr>
      <t>流明</t>
    </r>
  </si>
  <si>
    <t>虹桥机场－酒店（上海）</t>
  </si>
  <si>
    <t>酒店自助（不含软饮）</t>
  </si>
  <si>
    <t>会议地点：</t>
  </si>
  <si>
    <t xml:space="preserve">  联系人:</t>
  </si>
  <si>
    <r>
      <rPr>
        <sz val="10"/>
        <color indexed="9"/>
        <rFont val="宋体"/>
        <family val="3"/>
        <charset val="134"/>
      </rPr>
      <t>酒店内投影仪</t>
    </r>
    <r>
      <rPr>
        <sz val="10"/>
        <color indexed="9"/>
        <rFont val="Arial"/>
        <family val="2"/>
      </rPr>
      <t>5000</t>
    </r>
    <r>
      <rPr>
        <sz val="10"/>
        <color indexed="9"/>
        <rFont val="宋体"/>
        <family val="3"/>
        <charset val="134"/>
      </rPr>
      <t>流明以上</t>
    </r>
  </si>
  <si>
    <t>火车站－酒店</t>
  </si>
  <si>
    <t>酒店圆桌</t>
  </si>
  <si>
    <t>会议时间：</t>
  </si>
  <si>
    <t xml:space="preserve">  报价有效期：</t>
  </si>
  <si>
    <r>
      <rPr>
        <sz val="10"/>
        <color indexed="9"/>
        <rFont val="宋体"/>
        <family val="3"/>
        <charset val="134"/>
      </rPr>
      <t>外带投影仪</t>
    </r>
    <r>
      <rPr>
        <sz val="10"/>
        <color indexed="9"/>
        <rFont val="Arial"/>
        <family val="2"/>
      </rPr>
      <t>3000</t>
    </r>
    <r>
      <rPr>
        <sz val="10"/>
        <color indexed="9"/>
        <rFont val="宋体"/>
        <family val="3"/>
        <charset val="134"/>
      </rPr>
      <t>流明以下</t>
    </r>
  </si>
  <si>
    <t>机场－酒店（其他城市）</t>
  </si>
  <si>
    <t>外出用餐</t>
  </si>
  <si>
    <t>参加人数：</t>
  </si>
  <si>
    <t xml:space="preserve">  实际参会人数（结算时填写）：</t>
  </si>
  <si>
    <r>
      <rPr>
        <sz val="10"/>
        <color indexed="9"/>
        <rFont val="宋体"/>
        <family val="3"/>
        <charset val="134"/>
      </rPr>
      <t>外带投影仪</t>
    </r>
    <r>
      <rPr>
        <sz val="10"/>
        <color indexed="9"/>
        <rFont val="Arial"/>
        <family val="2"/>
      </rPr>
      <t>3000-5000</t>
    </r>
    <r>
      <rPr>
        <sz val="10"/>
        <color indexed="9"/>
        <rFont val="宋体"/>
        <family val="3"/>
        <charset val="134"/>
      </rPr>
      <t>流明</t>
    </r>
  </si>
  <si>
    <t>市内接送</t>
  </si>
  <si>
    <t>会议类型：</t>
  </si>
  <si>
    <t>备注：蓝色区域由使用人填写，其他由供应商填写</t>
  </si>
  <si>
    <r>
      <rPr>
        <sz val="10"/>
        <color indexed="9"/>
        <rFont val="宋体"/>
        <family val="3"/>
        <charset val="134"/>
      </rPr>
      <t>外带投影仪</t>
    </r>
    <r>
      <rPr>
        <sz val="10"/>
        <color indexed="9"/>
        <rFont val="Arial"/>
        <family val="2"/>
      </rPr>
      <t>5000</t>
    </r>
    <r>
      <rPr>
        <sz val="10"/>
        <color indexed="9"/>
        <rFont val="宋体"/>
        <family val="3"/>
        <charset val="134"/>
      </rPr>
      <t>流明以上</t>
    </r>
  </si>
  <si>
    <t>项目</t>
  </si>
  <si>
    <t>报价</t>
  </si>
  <si>
    <t>实际结算</t>
  </si>
  <si>
    <t>序号</t>
  </si>
  <si>
    <t>项  目</t>
  </si>
  <si>
    <t>描   述</t>
  </si>
  <si>
    <t>数量</t>
  </si>
  <si>
    <t>次</t>
  </si>
  <si>
    <t>单位</t>
  </si>
  <si>
    <t>单价（RMB）</t>
  </si>
  <si>
    <r>
      <rPr>
        <b/>
        <sz val="10"/>
        <color indexed="9"/>
        <rFont val="黑体"/>
        <family val="3"/>
        <charset val="134"/>
      </rP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>计</t>
    </r>
  </si>
  <si>
    <t>备       注</t>
  </si>
  <si>
    <t>实际数量</t>
  </si>
  <si>
    <t>实际人数</t>
  </si>
  <si>
    <t>实际花费</t>
  </si>
  <si>
    <t>差额</t>
  </si>
  <si>
    <t>实际花费与报价差异说明</t>
  </si>
  <si>
    <t>A</t>
  </si>
  <si>
    <t>交通</t>
  </si>
  <si>
    <t>辆/趟</t>
  </si>
  <si>
    <t>机票</t>
  </si>
  <si>
    <t xml:space="preserve">    sub-total</t>
  </si>
  <si>
    <t>天数</t>
  </si>
  <si>
    <t>B</t>
  </si>
  <si>
    <t>酒店</t>
  </si>
  <si>
    <t>B.1.1</t>
  </si>
  <si>
    <t>间/晚</t>
  </si>
  <si>
    <t>B.1.2</t>
  </si>
  <si>
    <r>
      <rPr>
        <sz val="9"/>
        <color indexed="8"/>
        <rFont val="宋体"/>
        <family val="3"/>
        <charset val="134"/>
      </rPr>
      <t>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</si>
  <si>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t>B.1.3</t>
  </si>
  <si>
    <t>人/天</t>
  </si>
  <si>
    <t>B.1.4</t>
  </si>
  <si>
    <t>个/次</t>
  </si>
  <si>
    <t>人数</t>
  </si>
  <si>
    <t>C</t>
  </si>
  <si>
    <t>团队活动（仅限内部会议）</t>
  </si>
  <si>
    <t>C.1</t>
  </si>
  <si>
    <t>人</t>
  </si>
  <si>
    <t xml:space="preserve">  sub-total</t>
  </si>
  <si>
    <t>D</t>
  </si>
  <si>
    <t>用餐</t>
  </si>
  <si>
    <t>D.1</t>
  </si>
  <si>
    <t>晚餐</t>
  </si>
  <si>
    <t>D.2</t>
  </si>
  <si>
    <t>午餐</t>
  </si>
  <si>
    <t>F</t>
  </si>
  <si>
    <t>服务费</t>
  </si>
  <si>
    <t>F.1</t>
  </si>
  <si>
    <t>服务费 8%</t>
  </si>
  <si>
    <t>元</t>
  </si>
  <si>
    <t>G</t>
  </si>
  <si>
    <t>现场服务人员费用</t>
  </si>
  <si>
    <t>G.1</t>
  </si>
  <si>
    <t>全陪工作人员费用</t>
  </si>
  <si>
    <t>G.4</t>
  </si>
  <si>
    <t>全陪住宿</t>
  </si>
  <si>
    <t xml:space="preserve">    Grand-total</t>
  </si>
  <si>
    <r>
      <rPr>
        <b/>
        <sz val="10"/>
        <rFont val="Arial"/>
        <family val="2"/>
      </rP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</si>
  <si>
    <t>我已复核上述所有项目明细，确认其正确有效，并且截至签署日均已真实发生
I have verified all above-mentioned details, hereby confirm they are correct and valid, and have effected as of the sign-off date.</t>
  </si>
  <si>
    <r>
      <rPr>
        <b/>
        <sz val="10"/>
        <rFont val="宋体"/>
        <family val="3"/>
        <charset val="134"/>
      </rPr>
      <t>办人签字确认/</t>
    </r>
    <r>
      <rPr>
        <b/>
        <sz val="10"/>
        <rFont val="Arial"/>
        <family val="2"/>
      </rPr>
      <t xml:space="preserve">Sign Organizer:   </t>
    </r>
    <r>
      <rPr>
        <b/>
        <sz val="10"/>
        <rFont val="宋体"/>
        <family val="3"/>
        <charset val="134"/>
      </rPr>
      <t xml:space="preserve">                              </t>
    </r>
  </si>
  <si>
    <r>
      <rPr>
        <b/>
        <sz val="10"/>
        <rFont val="宋体"/>
        <family val="3"/>
        <charset val="134"/>
      </rPr>
      <t xml:space="preserve">主办人签字日期/Date of </t>
    </r>
    <r>
      <rPr>
        <b/>
        <sz val="10"/>
        <rFont val="Arial"/>
        <family val="2"/>
      </rPr>
      <t xml:space="preserve">Sign:                      </t>
    </r>
    <r>
      <rPr>
        <b/>
        <sz val="10"/>
        <rFont val="宋体"/>
        <family val="3"/>
        <charset val="134"/>
      </rPr>
      <t xml:space="preserve">                             </t>
    </r>
  </si>
  <si>
    <t>康辉集团北京国际会议展览有限公司</t>
    <phoneticPr fontId="29" type="noConversion"/>
  </si>
  <si>
    <t>郭海燕 13810995220</t>
    <phoneticPr fontId="29" type="noConversion"/>
  </si>
  <si>
    <t xml:space="preserve">爱科百发 AK0901 ADHD 项目专家顾问会 </t>
    <phoneticPr fontId="29" type="noConversion"/>
  </si>
  <si>
    <t>北京</t>
    <phoneticPr fontId="29" type="noConversion"/>
  </si>
  <si>
    <t>9月2-3日</t>
    <phoneticPr fontId="29" type="noConversion"/>
  </si>
  <si>
    <t>A.2</t>
    <phoneticPr fontId="29" type="noConversion"/>
  </si>
  <si>
    <t>单程</t>
    <phoneticPr fontId="29" type="noConversion"/>
  </si>
  <si>
    <t>北京雁栖酒店</t>
    <phoneticPr fontId="29" type="noConversion"/>
  </si>
  <si>
    <t>名轩豪华园景大床房 9.2-3</t>
    <phoneticPr fontId="29" type="noConversion"/>
  </si>
  <si>
    <t>4座帕萨特或同级 市内-北京雁栖酒店</t>
    <phoneticPr fontId="29" type="noConversion"/>
  </si>
  <si>
    <t>单程80公里内</t>
    <phoneticPr fontId="29" type="noConversion"/>
  </si>
  <si>
    <t>4座帕萨特或同级接送机 北京首都</t>
    <phoneticPr fontId="29" type="noConversion"/>
  </si>
  <si>
    <t>4座帕萨特或同级接送机 南京</t>
    <phoneticPr fontId="29" type="noConversion"/>
  </si>
  <si>
    <t>含早</t>
    <phoneticPr fontId="29" type="noConversion"/>
  </si>
  <si>
    <t>会议室</t>
    <phoneticPr fontId="29" type="noConversion"/>
  </si>
  <si>
    <t>面积：50㎡  9月3日上午半天</t>
    <phoneticPr fontId="29" type="noConversion"/>
  </si>
  <si>
    <t>茶歇</t>
    <phoneticPr fontId="29" type="noConversion"/>
  </si>
  <si>
    <t>次</t>
    <phoneticPr fontId="29" type="noConversion"/>
  </si>
  <si>
    <t>10人起订</t>
    <phoneticPr fontId="29" type="noConversion"/>
  </si>
  <si>
    <t>视频会议设备</t>
    <phoneticPr fontId="29" type="noConversion"/>
  </si>
  <si>
    <t>外接摄像头</t>
    <phoneticPr fontId="29" type="noConversion"/>
  </si>
  <si>
    <t>八爪鱼电话</t>
    <phoneticPr fontId="29" type="noConversion"/>
  </si>
  <si>
    <t>制作物</t>
    <phoneticPr fontId="29" type="noConversion"/>
  </si>
  <si>
    <t>人名卡</t>
    <phoneticPr fontId="29" type="noConversion"/>
  </si>
  <si>
    <t>9.2日自助晚餐</t>
    <phoneticPr fontId="29" type="noConversion"/>
  </si>
  <si>
    <t>常开自助</t>
    <phoneticPr fontId="29" type="noConversion"/>
  </si>
  <si>
    <t>9.3日自助午餐</t>
    <phoneticPr fontId="29" type="noConversion"/>
  </si>
  <si>
    <t>北京中建雁西酒店</t>
    <phoneticPr fontId="29" type="noConversion"/>
  </si>
  <si>
    <t>双床房</t>
    <phoneticPr fontId="29" type="noConversion"/>
  </si>
  <si>
    <t>B.1.5</t>
  </si>
  <si>
    <t>B.1.7</t>
    <phoneticPr fontId="29" type="noConversion"/>
  </si>
  <si>
    <t>腾讯会议电脑租赁</t>
    <phoneticPr fontId="29" type="noConversion"/>
  </si>
  <si>
    <t>4座帕萨特或同级接送机 北京南站</t>
    <phoneticPr fontId="29" type="noConversion"/>
  </si>
  <si>
    <t>大床房</t>
    <phoneticPr fontId="29" type="noConversion"/>
  </si>
  <si>
    <t>9月2-4日 2标间，</t>
    <phoneticPr fontId="29" type="noConversion"/>
  </si>
  <si>
    <t>9月2日一晚</t>
    <phoneticPr fontId="29" type="noConversion"/>
  </si>
  <si>
    <t>A1</t>
    <phoneticPr fontId="29" type="noConversion"/>
  </si>
  <si>
    <t>用车</t>
    <phoneticPr fontId="29" type="noConversion"/>
  </si>
  <si>
    <t>北京首都机场-北京雁栖酒店接送价格；郊区，单程50公里</t>
    <phoneticPr fontId="29" type="noConversion"/>
  </si>
  <si>
    <t>北京南站-北京雁西酒店，郊区，单程80公里</t>
    <phoneticPr fontId="29" type="noConversion"/>
  </si>
  <si>
    <t>南京市区-南京机场接送价格；单程40公里</t>
    <phoneticPr fontId="29" type="noConversion"/>
  </si>
  <si>
    <t>B.1.6</t>
  </si>
  <si>
    <t>B.1.8</t>
    <phoneticPr fontId="29" type="noConversion"/>
  </si>
  <si>
    <t>机票 南京-北京往返经济舱</t>
    <phoneticPr fontId="29" type="noConversion"/>
  </si>
  <si>
    <t>D.3</t>
  </si>
  <si>
    <t>9.2日自助午餐</t>
    <phoneticPr fontId="29" type="noConversion"/>
  </si>
  <si>
    <t>9月3日-4日 2大床</t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</si>
</sst>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35" x14ac:knownFonts="1">
    <font>
      <sz val="11"/>
      <color theme="1"/>
      <name val="等线"/>
      <charset val="134"/>
      <scheme val="minor"/>
    </font>
    <font>
      <sz val="11"/>
      <name val="Arial"/>
      <family val="2"/>
    </font>
    <font>
      <b/>
      <sz val="14"/>
      <name val="宋体"/>
      <family val="3"/>
      <charset val="134"/>
    </font>
    <font>
      <b/>
      <sz val="14"/>
      <name val="Arial"/>
      <family val="2"/>
    </font>
    <font>
      <b/>
      <sz val="10"/>
      <name val="黑体"/>
      <family val="3"/>
      <charset val="134"/>
    </font>
    <font>
      <b/>
      <u/>
      <sz val="10"/>
      <name val="黑体"/>
      <family val="3"/>
      <charset val="134"/>
    </font>
    <font>
      <sz val="14"/>
      <name val="黑体"/>
      <family val="3"/>
      <charset val="134"/>
    </font>
    <font>
      <b/>
      <sz val="14"/>
      <color indexed="9"/>
      <name val="黑体"/>
      <family val="3"/>
      <charset val="134"/>
    </font>
    <font>
      <b/>
      <sz val="10"/>
      <color indexed="9"/>
      <name val="黑体"/>
      <family val="3"/>
      <charset val="134"/>
    </font>
    <font>
      <b/>
      <sz val="10"/>
      <color indexed="10"/>
      <name val="黑体"/>
      <family val="3"/>
      <charset val="134"/>
    </font>
    <font>
      <b/>
      <sz val="9"/>
      <name val="Arial"/>
      <family val="2"/>
    </font>
    <font>
      <b/>
      <sz val="9"/>
      <name val="宋体"/>
      <family val="3"/>
      <charset val="134"/>
    </font>
    <font>
      <sz val="9"/>
      <name val="Arial"/>
      <family val="2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8"/>
      <name val="Arial"/>
      <family val="2"/>
    </font>
    <font>
      <sz val="10"/>
      <color indexed="9"/>
      <name val="宋体"/>
      <family val="3"/>
      <charset val="134"/>
    </font>
    <font>
      <sz val="10"/>
      <color indexed="9"/>
      <name val="Arial"/>
      <family val="2"/>
    </font>
    <font>
      <sz val="14"/>
      <color indexed="50"/>
      <name val="黑体"/>
      <family val="3"/>
      <charset val="134"/>
    </font>
    <font>
      <sz val="10"/>
      <name val="Arial"/>
      <family val="2"/>
    </font>
    <font>
      <b/>
      <sz val="10"/>
      <name val="Arial"/>
      <family val="2"/>
    </font>
    <font>
      <sz val="10"/>
      <name val="宋体"/>
      <family val="3"/>
      <charset val="134"/>
    </font>
    <font>
      <sz val="9"/>
      <color indexed="10"/>
      <name val="宋体"/>
      <family val="3"/>
      <charset val="134"/>
    </font>
    <font>
      <b/>
      <sz val="11"/>
      <name val="Arial"/>
      <family val="2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10"/>
      <color indexed="9"/>
      <name val="Times New Roman"/>
      <family val="1"/>
    </font>
    <font>
      <sz val="9"/>
      <color indexed="8"/>
      <name val="Times New Roman"/>
      <family val="1"/>
    </font>
    <font>
      <sz val="9"/>
      <name val="等线"/>
      <family val="3"/>
      <charset val="134"/>
      <scheme val="minor"/>
    </font>
    <font>
      <b/>
      <sz val="10"/>
      <name val="黑体"/>
      <family val="3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b/>
      <u/>
      <sz val="10"/>
      <name val="黑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26" fillId="0" borderId="0">
      <alignment vertical="center"/>
    </xf>
  </cellStyleXfs>
  <cellXfs count="146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1" applyFont="1">
      <alignment vertical="center"/>
    </xf>
    <xf numFmtId="0" fontId="4" fillId="0" borderId="1" xfId="1" applyFont="1" applyBorder="1">
      <alignment vertical="center"/>
    </xf>
    <xf numFmtId="0" fontId="4" fillId="0" borderId="0" xfId="1" applyFont="1" applyAlignment="1">
      <alignment horizontal="left" vertical="center"/>
    </xf>
    <xf numFmtId="0" fontId="4" fillId="0" borderId="2" xfId="1" applyFont="1" applyBorder="1" applyAlignment="1">
      <alignment horizontal="left" vertical="center"/>
    </xf>
    <xf numFmtId="0" fontId="4" fillId="2" borderId="2" xfId="1" applyFont="1" applyFill="1" applyBorder="1" applyAlignment="1">
      <alignment horizontal="left" vertical="center"/>
    </xf>
    <xf numFmtId="0" fontId="6" fillId="3" borderId="0" xfId="1" applyFont="1" applyFill="1" applyAlignment="1">
      <alignment horizontal="left" vertical="center"/>
    </xf>
    <xf numFmtId="0" fontId="8" fillId="4" borderId="4" xfId="1" applyFont="1" applyFill="1" applyBorder="1" applyAlignment="1">
      <alignment horizontal="center" vertical="center"/>
    </xf>
    <xf numFmtId="0" fontId="8" fillId="4" borderId="5" xfId="1" applyFont="1" applyFill="1" applyBorder="1" applyAlignment="1">
      <alignment horizontal="center" vertical="center"/>
    </xf>
    <xf numFmtId="0" fontId="9" fillId="4" borderId="5" xfId="1" applyFont="1" applyFill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1" fillId="0" borderId="8" xfId="1" applyFont="1" applyBorder="1" applyAlignment="1">
      <alignment horizontal="left" vertical="center"/>
    </xf>
    <xf numFmtId="0" fontId="13" fillId="0" borderId="11" xfId="1" applyFont="1" applyBorder="1">
      <alignment vertical="center"/>
    </xf>
    <xf numFmtId="0" fontId="12" fillId="2" borderId="11" xfId="1" applyFont="1" applyFill="1" applyBorder="1" applyAlignment="1">
      <alignment horizontal="center" vertical="center"/>
    </xf>
    <xf numFmtId="0" fontId="13" fillId="0" borderId="8" xfId="1" applyFont="1" applyBorder="1">
      <alignment vertical="center"/>
    </xf>
    <xf numFmtId="0" fontId="10" fillId="0" borderId="15" xfId="1" applyFont="1" applyBorder="1" applyAlignment="1">
      <alignment horizontal="left" vertical="center"/>
    </xf>
    <xf numFmtId="0" fontId="10" fillId="0" borderId="8" xfId="1" applyFont="1" applyBorder="1" applyAlignment="1">
      <alignment horizontal="left" vertical="center"/>
    </xf>
    <xf numFmtId="0" fontId="14" fillId="0" borderId="11" xfId="1" applyFont="1" applyBorder="1" applyAlignment="1">
      <alignment horizontal="left" vertical="center"/>
    </xf>
    <xf numFmtId="0" fontId="15" fillId="2" borderId="11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13" fillId="0" borderId="11" xfId="1" applyFont="1" applyBorder="1" applyAlignment="1">
      <alignment horizontal="center" vertical="center"/>
    </xf>
    <xf numFmtId="4" fontId="12" fillId="0" borderId="11" xfId="1" applyNumberFormat="1" applyFont="1" applyBorder="1">
      <alignment vertical="center"/>
    </xf>
    <xf numFmtId="4" fontId="10" fillId="0" borderId="11" xfId="1" applyNumberFormat="1" applyFont="1" applyBorder="1">
      <alignment vertical="center"/>
    </xf>
    <xf numFmtId="0" fontId="14" fillId="0" borderId="11" xfId="1" applyFont="1" applyBorder="1" applyAlignment="1">
      <alignment horizontal="center" vertical="center"/>
    </xf>
    <xf numFmtId="40" fontId="15" fillId="0" borderId="11" xfId="1" applyNumberFormat="1" applyFont="1" applyBorder="1" applyAlignment="1">
      <alignment horizontal="right" vertical="center"/>
    </xf>
    <xf numFmtId="40" fontId="15" fillId="0" borderId="16" xfId="1" applyNumberFormat="1" applyFont="1" applyBorder="1" applyAlignment="1">
      <alignment horizontal="right" vertical="center"/>
    </xf>
    <xf numFmtId="4" fontId="10" fillId="0" borderId="18" xfId="1" applyNumberFormat="1" applyFont="1" applyBorder="1">
      <alignment vertical="center"/>
    </xf>
    <xf numFmtId="4" fontId="10" fillId="0" borderId="16" xfId="1" applyNumberFormat="1" applyFont="1" applyBorder="1">
      <alignment vertical="center"/>
    </xf>
    <xf numFmtId="0" fontId="16" fillId="5" borderId="0" xfId="1" applyFont="1" applyFill="1">
      <alignment vertical="center"/>
    </xf>
    <xf numFmtId="0" fontId="17" fillId="5" borderId="0" xfId="1" applyFont="1" applyFill="1">
      <alignment vertical="center"/>
    </xf>
    <xf numFmtId="0" fontId="18" fillId="0" borderId="0" xfId="1" applyFont="1">
      <alignment vertical="center"/>
    </xf>
    <xf numFmtId="0" fontId="18" fillId="0" borderId="0" xfId="1" applyFont="1" applyAlignment="1">
      <alignment horizontal="left" vertical="center"/>
    </xf>
    <xf numFmtId="0" fontId="8" fillId="4" borderId="17" xfId="1" applyFont="1" applyFill="1" applyBorder="1" applyAlignment="1">
      <alignment horizontal="center" vertical="center"/>
    </xf>
    <xf numFmtId="0" fontId="8" fillId="4" borderId="4" xfId="1" applyFont="1" applyFill="1" applyBorder="1" applyAlignment="1">
      <alignment horizontal="center" vertical="center" wrapText="1"/>
    </xf>
    <xf numFmtId="0" fontId="8" fillId="4" borderId="5" xfId="1" applyFont="1" applyFill="1" applyBorder="1" applyAlignment="1">
      <alignment horizontal="center" vertical="center" wrapText="1"/>
    </xf>
    <xf numFmtId="0" fontId="8" fillId="4" borderId="17" xfId="1" applyFont="1" applyFill="1" applyBorder="1">
      <alignment vertical="center"/>
    </xf>
    <xf numFmtId="0" fontId="13" fillId="0" borderId="7" xfId="1" applyFont="1" applyBorder="1">
      <alignment vertical="center"/>
    </xf>
    <xf numFmtId="0" fontId="19" fillId="0" borderId="6" xfId="1" applyFont="1" applyBorder="1">
      <alignment vertical="center"/>
    </xf>
    <xf numFmtId="0" fontId="19" fillId="0" borderId="16" xfId="1" applyFont="1" applyBorder="1">
      <alignment vertical="center"/>
    </xf>
    <xf numFmtId="0" fontId="19" fillId="0" borderId="11" xfId="1" applyFont="1" applyBorder="1">
      <alignment vertical="center"/>
    </xf>
    <xf numFmtId="0" fontId="20" fillId="0" borderId="6" xfId="1" applyFont="1" applyBorder="1">
      <alignment vertical="center"/>
    </xf>
    <xf numFmtId="0" fontId="20" fillId="0" borderId="16" xfId="1" applyFont="1" applyBorder="1">
      <alignment vertical="center"/>
    </xf>
    <xf numFmtId="0" fontId="20" fillId="0" borderId="11" xfId="1" applyFont="1" applyBorder="1">
      <alignment vertical="center"/>
    </xf>
    <xf numFmtId="0" fontId="8" fillId="4" borderId="21" xfId="1" applyFont="1" applyFill="1" applyBorder="1" applyAlignment="1">
      <alignment horizontal="center" vertical="center" wrapText="1"/>
    </xf>
    <xf numFmtId="0" fontId="21" fillId="0" borderId="6" xfId="1" applyFont="1" applyBorder="1" applyAlignment="1">
      <alignment vertical="center" wrapText="1"/>
    </xf>
    <xf numFmtId="0" fontId="21" fillId="0" borderId="16" xfId="1" applyFont="1" applyBorder="1" applyAlignment="1">
      <alignment vertical="center" wrapText="1"/>
    </xf>
    <xf numFmtId="0" fontId="14" fillId="0" borderId="7" xfId="1" applyFont="1" applyBorder="1" applyAlignment="1">
      <alignment vertical="center" wrapText="1"/>
    </xf>
    <xf numFmtId="0" fontId="16" fillId="0" borderId="0" xfId="1" applyFont="1">
      <alignment vertical="center"/>
    </xf>
    <xf numFmtId="0" fontId="19" fillId="0" borderId="0" xfId="1" applyFont="1">
      <alignment vertical="center"/>
    </xf>
    <xf numFmtId="0" fontId="8" fillId="4" borderId="22" xfId="1" applyFont="1" applyFill="1" applyBorder="1" applyAlignment="1">
      <alignment horizontal="center" vertical="center"/>
    </xf>
    <xf numFmtId="2" fontId="19" fillId="0" borderId="11" xfId="1" applyNumberFormat="1" applyFont="1" applyBorder="1">
      <alignment vertical="center"/>
    </xf>
    <xf numFmtId="0" fontId="19" fillId="0" borderId="24" xfId="1" applyFont="1" applyBorder="1">
      <alignment vertical="center"/>
    </xf>
    <xf numFmtId="2" fontId="20" fillId="0" borderId="11" xfId="1" applyNumberFormat="1" applyFont="1" applyBorder="1">
      <alignment vertical="center"/>
    </xf>
    <xf numFmtId="0" fontId="20" fillId="0" borderId="24" xfId="1" applyFont="1" applyBorder="1">
      <alignment vertical="center"/>
    </xf>
    <xf numFmtId="0" fontId="22" fillId="0" borderId="11" xfId="1" applyFont="1" applyBorder="1" applyAlignment="1">
      <alignment horizontal="left" vertical="center"/>
    </xf>
    <xf numFmtId="0" fontId="13" fillId="0" borderId="11" xfId="1" applyFont="1" applyBorder="1" applyAlignment="1">
      <alignment horizontal="left" vertical="center"/>
    </xf>
    <xf numFmtId="0" fontId="23" fillId="0" borderId="7" xfId="1" applyFont="1" applyBorder="1">
      <alignment vertical="center"/>
    </xf>
    <xf numFmtId="0" fontId="23" fillId="0" borderId="8" xfId="1" applyFont="1" applyBorder="1">
      <alignment vertical="center"/>
    </xf>
    <xf numFmtId="0" fontId="20" fillId="0" borderId="8" xfId="1" applyFont="1" applyBorder="1" applyAlignment="1">
      <alignment horizontal="left" vertical="center"/>
    </xf>
    <xf numFmtId="0" fontId="24" fillId="0" borderId="8" xfId="1" applyFont="1" applyBorder="1">
      <alignment vertical="center"/>
    </xf>
    <xf numFmtId="0" fontId="24" fillId="0" borderId="14" xfId="1" applyFont="1" applyBorder="1">
      <alignment vertical="center"/>
    </xf>
    <xf numFmtId="4" fontId="12" fillId="2" borderId="11" xfId="1" applyNumberFormat="1" applyFont="1" applyFill="1" applyBorder="1">
      <alignment vertical="center"/>
    </xf>
    <xf numFmtId="177" fontId="12" fillId="0" borderId="11" xfId="1" applyNumberFormat="1" applyFont="1" applyBorder="1">
      <alignment vertical="center"/>
    </xf>
    <xf numFmtId="0" fontId="23" fillId="0" borderId="16" xfId="1" applyFont="1" applyBorder="1">
      <alignment vertical="center"/>
    </xf>
    <xf numFmtId="177" fontId="23" fillId="0" borderId="11" xfId="1" applyNumberFormat="1" applyFont="1" applyBorder="1" applyAlignment="1">
      <alignment horizontal="right" vertical="center"/>
    </xf>
    <xf numFmtId="176" fontId="19" fillId="0" borderId="6" xfId="1" applyNumberFormat="1" applyFont="1" applyBorder="1">
      <alignment vertical="center"/>
    </xf>
    <xf numFmtId="176" fontId="19" fillId="0" borderId="16" xfId="1" applyNumberFormat="1" applyFont="1" applyBorder="1">
      <alignment vertical="center"/>
    </xf>
    <xf numFmtId="176" fontId="19" fillId="0" borderId="11" xfId="1" applyNumberFormat="1" applyFont="1" applyBorder="1">
      <alignment vertical="center"/>
    </xf>
    <xf numFmtId="0" fontId="22" fillId="0" borderId="7" xfId="1" applyFont="1" applyBorder="1">
      <alignment vertical="center"/>
    </xf>
    <xf numFmtId="0" fontId="25" fillId="0" borderId="7" xfId="1" applyFont="1" applyBorder="1">
      <alignment vertical="center"/>
    </xf>
    <xf numFmtId="0" fontId="23" fillId="0" borderId="6" xfId="1" applyFont="1" applyBorder="1">
      <alignment vertical="center"/>
    </xf>
    <xf numFmtId="0" fontId="23" fillId="0" borderId="11" xfId="1" applyFont="1" applyBorder="1">
      <alignment vertical="center"/>
    </xf>
    <xf numFmtId="176" fontId="20" fillId="0" borderId="11" xfId="1" applyNumberFormat="1" applyFont="1" applyBorder="1">
      <alignment vertical="center"/>
    </xf>
    <xf numFmtId="2" fontId="23" fillId="0" borderId="11" xfId="1" applyNumberFormat="1" applyFont="1" applyBorder="1">
      <alignment vertical="center"/>
    </xf>
    <xf numFmtId="0" fontId="23" fillId="0" borderId="24" xfId="1" applyFont="1" applyBorder="1">
      <alignment vertical="center"/>
    </xf>
    <xf numFmtId="0" fontId="20" fillId="0" borderId="8" xfId="1" applyFont="1" applyBorder="1">
      <alignment vertical="center"/>
    </xf>
    <xf numFmtId="0" fontId="30" fillId="0" borderId="1" xfId="1" applyFont="1" applyBorder="1">
      <alignment vertical="center"/>
    </xf>
    <xf numFmtId="0" fontId="30" fillId="0" borderId="2" xfId="1" applyFont="1" applyBorder="1" applyAlignment="1">
      <alignment horizontal="left" vertical="center"/>
    </xf>
    <xf numFmtId="0" fontId="32" fillId="0" borderId="11" xfId="1" applyFont="1" applyBorder="1" applyAlignment="1">
      <alignment horizontal="left" vertical="center"/>
    </xf>
    <xf numFmtId="0" fontId="33" fillId="0" borderId="7" xfId="1" applyFont="1" applyBorder="1" applyAlignment="1">
      <alignment vertical="center" wrapText="1"/>
    </xf>
    <xf numFmtId="0" fontId="32" fillId="0" borderId="16" xfId="1" applyFont="1" applyBorder="1" applyAlignment="1">
      <alignment horizontal="left" vertical="center" wrapText="1"/>
    </xf>
    <xf numFmtId="0" fontId="13" fillId="0" borderId="7" xfId="1" applyFont="1" applyBorder="1" applyAlignment="1">
      <alignment horizontal="left" vertical="center"/>
    </xf>
    <xf numFmtId="0" fontId="31" fillId="0" borderId="11" xfId="1" applyFont="1" applyBorder="1">
      <alignment vertical="center"/>
    </xf>
    <xf numFmtId="0" fontId="31" fillId="0" borderId="7" xfId="1" applyFont="1" applyBorder="1" applyAlignment="1">
      <alignment vertical="center" wrapText="1"/>
    </xf>
    <xf numFmtId="0" fontId="31" fillId="0" borderId="11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32" fillId="0" borderId="10" xfId="1" applyFont="1" applyBorder="1" applyAlignment="1">
      <alignment horizontal="left" vertical="center" wrapText="1"/>
    </xf>
    <xf numFmtId="0" fontId="34" fillId="2" borderId="2" xfId="1" applyFont="1" applyFill="1" applyBorder="1" applyAlignment="1">
      <alignment horizontal="left" vertical="center"/>
    </xf>
    <xf numFmtId="58" fontId="30" fillId="2" borderId="2" xfId="1" applyNumberFormat="1" applyFont="1" applyFill="1" applyBorder="1" applyAlignment="1">
      <alignment horizontal="left" vertical="center"/>
    </xf>
    <xf numFmtId="0" fontId="34" fillId="2" borderId="1" xfId="1" applyFont="1" applyFill="1" applyBorder="1" applyAlignment="1">
      <alignment vertical="center" wrapText="1"/>
    </xf>
    <xf numFmtId="0" fontId="31" fillId="0" borderId="11" xfId="1" applyFont="1" applyBorder="1" applyAlignment="1">
      <alignment horizontal="left" vertical="center"/>
    </xf>
    <xf numFmtId="0" fontId="12" fillId="0" borderId="11" xfId="1" applyFont="1" applyBorder="1" applyAlignment="1">
      <alignment horizontal="center" vertical="center"/>
    </xf>
    <xf numFmtId="0" fontId="31" fillId="0" borderId="11" xfId="1" applyFont="1" applyBorder="1" applyAlignment="1">
      <alignment horizontal="left" vertical="center" wrapText="1"/>
    </xf>
    <xf numFmtId="58" fontId="32" fillId="0" borderId="16" xfId="1" applyNumberFormat="1" applyFont="1" applyBorder="1" applyAlignment="1">
      <alignment horizontal="left" vertical="center" wrapText="1"/>
    </xf>
    <xf numFmtId="0" fontId="32" fillId="0" borderId="11" xfId="1" applyFont="1" applyBorder="1" applyAlignment="1">
      <alignment horizontal="center" vertical="center"/>
    </xf>
    <xf numFmtId="0" fontId="15" fillId="2" borderId="13" xfId="1" applyFont="1" applyFill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40" fontId="12" fillId="0" borderId="26" xfId="1" applyNumberFormat="1" applyFont="1" applyBorder="1" applyAlignment="1">
      <alignment horizontal="right" vertical="center"/>
    </xf>
    <xf numFmtId="4" fontId="12" fillId="0" borderId="13" xfId="1" applyNumberFormat="1" applyFont="1" applyBorder="1">
      <alignment vertical="center"/>
    </xf>
    <xf numFmtId="0" fontId="31" fillId="0" borderId="27" xfId="1" applyFont="1" applyBorder="1" applyAlignment="1">
      <alignment vertical="center" wrapText="1"/>
    </xf>
    <xf numFmtId="0" fontId="32" fillId="0" borderId="12" xfId="1" applyFont="1" applyBorder="1" applyAlignment="1">
      <alignment vertical="center"/>
    </xf>
    <xf numFmtId="0" fontId="32" fillId="0" borderId="13" xfId="1" applyFont="1" applyBorder="1" applyAlignment="1">
      <alignment horizontal="left" vertical="center"/>
    </xf>
    <xf numFmtId="0" fontId="32" fillId="0" borderId="16" xfId="1" applyFont="1" applyBorder="1" applyAlignment="1">
      <alignment horizontal="left" vertical="center"/>
    </xf>
    <xf numFmtId="4" fontId="12" fillId="0" borderId="11" xfId="1" applyNumberFormat="1" applyFont="1" applyFill="1" applyBorder="1">
      <alignment vertical="center"/>
    </xf>
    <xf numFmtId="0" fontId="31" fillId="0" borderId="11" xfId="1" applyFont="1" applyFill="1" applyBorder="1" applyAlignment="1">
      <alignment horizontal="left" vertical="center"/>
    </xf>
    <xf numFmtId="0" fontId="13" fillId="0" borderId="11" xfId="1" applyFont="1" applyFill="1" applyBorder="1" applyAlignment="1">
      <alignment horizontal="left" vertical="center"/>
    </xf>
    <xf numFmtId="0" fontId="14" fillId="0" borderId="16" xfId="1" applyFont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31" fontId="30" fillId="0" borderId="2" xfId="1" applyNumberFormat="1" applyFont="1" applyBorder="1" applyAlignment="1">
      <alignment horizontal="left" vertical="center"/>
    </xf>
    <xf numFmtId="31" fontId="4" fillId="0" borderId="2" xfId="1" applyNumberFormat="1" applyFont="1" applyBorder="1" applyAlignment="1">
      <alignment horizontal="left" vertical="center"/>
    </xf>
    <xf numFmtId="0" fontId="7" fillId="4" borderId="3" xfId="1" applyFont="1" applyFill="1" applyBorder="1" applyAlignment="1">
      <alignment horizontal="center" vertical="center"/>
    </xf>
    <xf numFmtId="0" fontId="8" fillId="4" borderId="2" xfId="1" applyFont="1" applyFill="1" applyBorder="1" applyAlignment="1">
      <alignment horizontal="center" vertical="center"/>
    </xf>
    <xf numFmtId="0" fontId="8" fillId="4" borderId="20" xfId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horizontal="center" vertical="center"/>
    </xf>
    <xf numFmtId="0" fontId="11" fillId="0" borderId="7" xfId="1" applyFont="1" applyBorder="1" applyAlignment="1">
      <alignment horizontal="left" vertical="center"/>
    </xf>
    <xf numFmtId="0" fontId="11" fillId="0" borderId="8" xfId="1" applyFont="1" applyBorder="1" applyAlignment="1">
      <alignment horizontal="left" vertical="center"/>
    </xf>
    <xf numFmtId="0" fontId="11" fillId="0" borderId="16" xfId="1" applyFont="1" applyBorder="1" applyAlignment="1">
      <alignment horizontal="left" vertical="center"/>
    </xf>
    <xf numFmtId="0" fontId="19" fillId="0" borderId="15" xfId="1" applyFont="1" applyBorder="1" applyAlignment="1">
      <alignment horizontal="center" vertical="center"/>
    </xf>
    <xf numFmtId="0" fontId="19" fillId="0" borderId="8" xfId="1" applyFont="1" applyBorder="1" applyAlignment="1">
      <alignment horizontal="center" vertical="center"/>
    </xf>
    <xf numFmtId="0" fontId="19" fillId="0" borderId="23" xfId="1" applyFont="1" applyBorder="1" applyAlignment="1">
      <alignment horizontal="center" vertical="center"/>
    </xf>
    <xf numFmtId="0" fontId="10" fillId="0" borderId="15" xfId="1" applyFont="1" applyBorder="1" applyAlignment="1">
      <alignment horizontal="left" vertical="center"/>
    </xf>
    <xf numFmtId="0" fontId="10" fillId="0" borderId="8" xfId="1" applyFont="1" applyBorder="1" applyAlignment="1">
      <alignment horizontal="left" vertical="center"/>
    </xf>
    <xf numFmtId="0" fontId="10" fillId="0" borderId="16" xfId="1" applyFont="1" applyBorder="1" applyAlignment="1">
      <alignment horizontal="left" vertical="center"/>
    </xf>
    <xf numFmtId="14" fontId="13" fillId="0" borderId="12" xfId="1" applyNumberFormat="1" applyFont="1" applyBorder="1" applyAlignment="1">
      <alignment horizontal="left" vertical="center"/>
    </xf>
    <xf numFmtId="14" fontId="13" fillId="0" borderId="13" xfId="1" applyNumberFormat="1" applyFont="1" applyBorder="1" applyAlignment="1">
      <alignment horizontal="left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9" fillId="4" borderId="17" xfId="1" applyFont="1" applyFill="1" applyBorder="1" applyAlignment="1">
      <alignment horizontal="center" vertical="center"/>
    </xf>
    <xf numFmtId="0" fontId="9" fillId="4" borderId="19" xfId="1" applyFont="1" applyFill="1" applyBorder="1" applyAlignment="1">
      <alignment horizontal="center" vertical="center"/>
    </xf>
    <xf numFmtId="0" fontId="20" fillId="0" borderId="15" xfId="1" applyFont="1" applyBorder="1" applyAlignment="1">
      <alignment horizontal="center" vertical="center"/>
    </xf>
    <xf numFmtId="0" fontId="20" fillId="0" borderId="8" xfId="1" applyFont="1" applyBorder="1" applyAlignment="1">
      <alignment horizontal="center" vertical="center"/>
    </xf>
    <xf numFmtId="0" fontId="20" fillId="0" borderId="16" xfId="1" applyFont="1" applyBorder="1" applyAlignment="1">
      <alignment horizontal="center" vertical="center"/>
    </xf>
    <xf numFmtId="0" fontId="12" fillId="2" borderId="7" xfId="1" applyFont="1" applyFill="1" applyBorder="1" applyAlignment="1">
      <alignment horizontal="center" vertical="center"/>
    </xf>
    <xf numFmtId="0" fontId="12" fillId="2" borderId="16" xfId="1" applyFont="1" applyFill="1" applyBorder="1" applyAlignment="1">
      <alignment horizontal="center" vertical="center"/>
    </xf>
    <xf numFmtId="0" fontId="32" fillId="0" borderId="10" xfId="1" applyFont="1" applyBorder="1" applyAlignment="1">
      <alignment horizontal="left" vertical="center"/>
    </xf>
    <xf numFmtId="0" fontId="32" fillId="0" borderId="13" xfId="1" applyFont="1" applyBorder="1" applyAlignment="1">
      <alignment horizontal="left" vertical="center"/>
    </xf>
    <xf numFmtId="0" fontId="12" fillId="0" borderId="10" xfId="1" applyFont="1" applyBorder="1" applyAlignment="1">
      <alignment horizontal="center" vertical="center"/>
    </xf>
    <xf numFmtId="0" fontId="20" fillId="0" borderId="8" xfId="1" applyFont="1" applyBorder="1" applyAlignment="1">
      <alignment horizontal="left" vertical="center"/>
    </xf>
    <xf numFmtId="0" fontId="24" fillId="0" borderId="8" xfId="1" applyFont="1" applyBorder="1" applyAlignment="1">
      <alignment horizontal="left" vertical="center"/>
    </xf>
    <xf numFmtId="0" fontId="24" fillId="0" borderId="14" xfId="1" applyFont="1" applyBorder="1" applyAlignment="1">
      <alignment horizontal="left" vertical="center" wrapText="1"/>
    </xf>
    <xf numFmtId="0" fontId="10" fillId="0" borderId="25" xfId="1" applyFont="1" applyBorder="1" applyAlignment="1">
      <alignment horizontal="left" vertical="center"/>
    </xf>
    <xf numFmtId="0" fontId="19" fillId="0" borderId="16" xfId="1" applyFont="1" applyBorder="1" applyAlignment="1">
      <alignment horizontal="center" vertical="center"/>
    </xf>
    <xf numFmtId="9" fontId="12" fillId="2" borderId="7" xfId="1" applyNumberFormat="1" applyFont="1" applyFill="1" applyBorder="1" applyAlignment="1">
      <alignment horizontal="center" vertical="center"/>
    </xf>
  </cellXfs>
  <cellStyles count="2">
    <cellStyle name="常规" xfId="0" builtinId="0"/>
    <cellStyle name="常规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1"/>
  <sheetViews>
    <sheetView tabSelected="1" topLeftCell="A26" workbookViewId="0">
      <selection activeCell="I40" sqref="I40"/>
    </sheetView>
  </sheetViews>
  <sheetFormatPr defaultColWidth="9" defaultRowHeight="13.8" x14ac:dyDescent="0.25"/>
  <cols>
    <col min="1" max="1" width="10.33203125" customWidth="1"/>
    <col min="2" max="2" width="21.21875" customWidth="1"/>
    <col min="3" max="3" width="26.44140625" customWidth="1"/>
    <col min="4" max="4" width="7" customWidth="1"/>
    <col min="5" max="5" width="6" customWidth="1"/>
    <col min="6" max="6" width="7.6640625" customWidth="1"/>
    <col min="7" max="7" width="12.88671875" customWidth="1"/>
    <col min="8" max="8" width="12.5546875" customWidth="1"/>
    <col min="9" max="9" width="53.21875" customWidth="1"/>
    <col min="10" max="10" width="10.33203125" hidden="1" customWidth="1"/>
    <col min="11" max="11" width="10.5546875" hidden="1" customWidth="1"/>
    <col min="12" max="12" width="11.88671875" hidden="1" customWidth="1"/>
    <col min="13" max="13" width="10" hidden="1" customWidth="1"/>
    <col min="14" max="14" width="10.88671875" hidden="1" customWidth="1"/>
    <col min="15" max="15" width="1.33203125" hidden="1" customWidth="1"/>
    <col min="16" max="16" width="11.109375" customWidth="1"/>
  </cols>
  <sheetData>
    <row r="1" spans="1:15" ht="17.399999999999999" x14ac:dyDescent="0.25">
      <c r="A1" s="109" t="s">
        <v>0</v>
      </c>
      <c r="B1" s="110"/>
      <c r="C1" s="110"/>
      <c r="D1" s="110"/>
      <c r="E1" s="110"/>
      <c r="F1" s="110"/>
      <c r="G1" s="110"/>
      <c r="H1" s="110"/>
      <c r="I1" s="110"/>
      <c r="J1" s="30" t="s">
        <v>1</v>
      </c>
      <c r="K1" s="30"/>
      <c r="L1" s="31" t="s">
        <v>2</v>
      </c>
      <c r="M1" s="49" t="s">
        <v>3</v>
      </c>
      <c r="N1" s="50"/>
      <c r="O1" s="50"/>
    </row>
    <row r="2" spans="1:15" ht="36" customHeight="1" x14ac:dyDescent="0.25">
      <c r="A2" s="2" t="s">
        <v>4</v>
      </c>
      <c r="B2" s="91" t="s">
        <v>89</v>
      </c>
      <c r="C2" s="2" t="s">
        <v>5</v>
      </c>
      <c r="D2" s="78" t="s">
        <v>87</v>
      </c>
      <c r="E2" s="3"/>
      <c r="F2" s="3"/>
      <c r="G2" s="3"/>
      <c r="H2" s="2"/>
      <c r="I2" s="32"/>
      <c r="J2" s="30" t="s">
        <v>6</v>
      </c>
      <c r="K2" s="30"/>
      <c r="L2" s="31" t="s">
        <v>7</v>
      </c>
      <c r="M2" s="49" t="s">
        <v>8</v>
      </c>
      <c r="N2" s="50"/>
      <c r="O2" s="49" t="s">
        <v>3</v>
      </c>
    </row>
    <row r="3" spans="1:15" ht="17.399999999999999" x14ac:dyDescent="0.25">
      <c r="A3" s="4" t="s">
        <v>9</v>
      </c>
      <c r="B3" s="89" t="s">
        <v>90</v>
      </c>
      <c r="C3" s="2" t="s">
        <v>10</v>
      </c>
      <c r="D3" s="79" t="s">
        <v>88</v>
      </c>
      <c r="E3" s="5"/>
      <c r="F3" s="5"/>
      <c r="G3" s="5"/>
      <c r="H3" s="4"/>
      <c r="I3" s="33"/>
      <c r="J3" s="30" t="s">
        <v>11</v>
      </c>
      <c r="K3" s="30"/>
      <c r="L3" s="31" t="s">
        <v>12</v>
      </c>
      <c r="M3" s="49" t="s">
        <v>13</v>
      </c>
      <c r="N3" s="50"/>
      <c r="O3" s="49" t="s">
        <v>8</v>
      </c>
    </row>
    <row r="4" spans="1:15" ht="17.399999999999999" x14ac:dyDescent="0.25">
      <c r="A4" s="4" t="s">
        <v>14</v>
      </c>
      <c r="B4" s="90" t="s">
        <v>91</v>
      </c>
      <c r="C4" s="2" t="s">
        <v>15</v>
      </c>
      <c r="D4" s="111">
        <v>44805</v>
      </c>
      <c r="E4" s="112"/>
      <c r="F4" s="112"/>
      <c r="G4" s="5"/>
      <c r="H4" s="21"/>
      <c r="I4" s="33"/>
      <c r="J4" s="30" t="s">
        <v>16</v>
      </c>
      <c r="K4" s="30"/>
      <c r="L4" s="31" t="s">
        <v>17</v>
      </c>
      <c r="M4" s="49" t="s">
        <v>18</v>
      </c>
      <c r="N4" s="50"/>
      <c r="O4" s="49" t="s">
        <v>13</v>
      </c>
    </row>
    <row r="5" spans="1:15" ht="17.399999999999999" x14ac:dyDescent="0.25">
      <c r="A5" s="4" t="s">
        <v>19</v>
      </c>
      <c r="B5" s="6">
        <v>13</v>
      </c>
      <c r="C5" s="2" t="s">
        <v>20</v>
      </c>
      <c r="D5" s="5"/>
      <c r="E5" s="5"/>
      <c r="F5" s="5"/>
      <c r="G5" s="5"/>
      <c r="H5" s="4"/>
      <c r="I5" s="33"/>
      <c r="J5" s="30" t="s">
        <v>21</v>
      </c>
      <c r="K5" s="30"/>
      <c r="L5" s="31" t="s">
        <v>22</v>
      </c>
      <c r="M5" s="31" t="s">
        <v>22</v>
      </c>
      <c r="N5" s="50"/>
      <c r="O5" s="49" t="s">
        <v>18</v>
      </c>
    </row>
    <row r="6" spans="1:15" ht="17.399999999999999" x14ac:dyDescent="0.25">
      <c r="A6" s="4" t="s">
        <v>23</v>
      </c>
      <c r="B6" s="6"/>
      <c r="C6" s="7" t="s">
        <v>24</v>
      </c>
      <c r="D6" s="7"/>
      <c r="E6" s="7"/>
      <c r="F6" s="7"/>
      <c r="G6" s="7"/>
      <c r="H6" s="21"/>
      <c r="I6" s="33"/>
      <c r="J6" s="30" t="s">
        <v>25</v>
      </c>
      <c r="K6" s="30"/>
      <c r="L6" s="31"/>
      <c r="M6" s="50"/>
      <c r="N6" s="50"/>
      <c r="O6" s="50"/>
    </row>
    <row r="7" spans="1:15" ht="17.399999999999999" x14ac:dyDescent="0.25">
      <c r="A7" s="113" t="s">
        <v>26</v>
      </c>
      <c r="B7" s="114"/>
      <c r="C7" s="114"/>
      <c r="D7" s="114"/>
      <c r="E7" s="114"/>
      <c r="F7" s="114"/>
      <c r="G7" s="113" t="s">
        <v>27</v>
      </c>
      <c r="H7" s="114"/>
      <c r="I7" s="115"/>
      <c r="J7" s="113" t="s">
        <v>28</v>
      </c>
      <c r="K7" s="116"/>
      <c r="L7" s="114"/>
      <c r="M7" s="114"/>
      <c r="N7" s="114"/>
      <c r="O7" s="115"/>
    </row>
    <row r="8" spans="1:15" x14ac:dyDescent="0.25">
      <c r="A8" s="8" t="s">
        <v>29</v>
      </c>
      <c r="B8" s="9" t="s">
        <v>30</v>
      </c>
      <c r="C8" s="9" t="s">
        <v>31</v>
      </c>
      <c r="D8" s="10" t="s">
        <v>32</v>
      </c>
      <c r="E8" s="10" t="s">
        <v>33</v>
      </c>
      <c r="F8" s="9" t="s">
        <v>34</v>
      </c>
      <c r="G8" s="9" t="s">
        <v>35</v>
      </c>
      <c r="H8" s="9" t="s">
        <v>36</v>
      </c>
      <c r="I8" s="34" t="s">
        <v>37</v>
      </c>
      <c r="J8" s="35" t="s">
        <v>38</v>
      </c>
      <c r="K8" s="36" t="s">
        <v>39</v>
      </c>
      <c r="L8" s="37" t="s">
        <v>35</v>
      </c>
      <c r="M8" s="34" t="s">
        <v>40</v>
      </c>
      <c r="N8" s="34" t="s">
        <v>41</v>
      </c>
      <c r="O8" s="51" t="s">
        <v>42</v>
      </c>
    </row>
    <row r="9" spans="1:15" x14ac:dyDescent="0.25">
      <c r="A9" s="11" t="s">
        <v>43</v>
      </c>
      <c r="B9" s="117" t="s">
        <v>44</v>
      </c>
      <c r="C9" s="118"/>
      <c r="D9" s="118"/>
      <c r="E9" s="118"/>
      <c r="F9" s="118"/>
      <c r="G9" s="118"/>
      <c r="H9" s="119"/>
      <c r="I9" s="38"/>
      <c r="J9" s="120"/>
      <c r="K9" s="121"/>
      <c r="L9" s="121"/>
      <c r="M9" s="121"/>
      <c r="N9" s="121"/>
      <c r="O9" s="122"/>
    </row>
    <row r="10" spans="1:15" ht="15" customHeight="1" x14ac:dyDescent="0.25">
      <c r="A10" s="128" t="s">
        <v>123</v>
      </c>
      <c r="B10" s="126" t="s">
        <v>124</v>
      </c>
      <c r="C10" s="84" t="s">
        <v>98</v>
      </c>
      <c r="D10" s="14">
        <v>3</v>
      </c>
      <c r="E10" s="14">
        <v>2</v>
      </c>
      <c r="F10" s="22" t="s">
        <v>45</v>
      </c>
      <c r="G10" s="105">
        <v>530</v>
      </c>
      <c r="H10" s="23">
        <f t="shared" ref="H10:H14" si="0">D10*E10*G10</f>
        <v>3180</v>
      </c>
      <c r="I10" s="57" t="s">
        <v>125</v>
      </c>
      <c r="J10" s="40"/>
      <c r="K10" s="40"/>
      <c r="L10" s="41"/>
      <c r="M10" s="52"/>
      <c r="N10" s="52"/>
      <c r="O10" s="53"/>
    </row>
    <row r="11" spans="1:15" ht="15" customHeight="1" x14ac:dyDescent="0.25">
      <c r="A11" s="128"/>
      <c r="B11" s="126"/>
      <c r="C11" s="13" t="s">
        <v>119</v>
      </c>
      <c r="D11" s="14">
        <v>1</v>
      </c>
      <c r="E11" s="14">
        <v>1</v>
      </c>
      <c r="F11" s="22" t="s">
        <v>45</v>
      </c>
      <c r="G11" s="105">
        <v>630</v>
      </c>
      <c r="H11" s="23">
        <f t="shared" si="0"/>
        <v>630</v>
      </c>
      <c r="I11" s="57" t="s">
        <v>126</v>
      </c>
      <c r="J11" s="40"/>
      <c r="K11" s="40"/>
      <c r="L11" s="41"/>
      <c r="M11" s="52"/>
      <c r="N11" s="52"/>
      <c r="O11" s="53"/>
    </row>
    <row r="12" spans="1:15" ht="15" customHeight="1" x14ac:dyDescent="0.25">
      <c r="A12" s="128"/>
      <c r="B12" s="126"/>
      <c r="C12" s="84" t="s">
        <v>96</v>
      </c>
      <c r="D12" s="14">
        <v>4</v>
      </c>
      <c r="E12" s="14">
        <v>2</v>
      </c>
      <c r="F12" s="22" t="s">
        <v>45</v>
      </c>
      <c r="G12" s="105">
        <v>600</v>
      </c>
      <c r="H12" s="23">
        <f t="shared" si="0"/>
        <v>4800</v>
      </c>
      <c r="I12" s="92" t="s">
        <v>97</v>
      </c>
      <c r="J12" s="40"/>
      <c r="K12" s="40"/>
      <c r="L12" s="41"/>
      <c r="M12" s="52"/>
      <c r="N12" s="52"/>
      <c r="O12" s="53"/>
    </row>
    <row r="13" spans="1:15" ht="15" customHeight="1" x14ac:dyDescent="0.25">
      <c r="A13" s="129"/>
      <c r="B13" s="127"/>
      <c r="C13" s="84" t="s">
        <v>99</v>
      </c>
      <c r="D13" s="14">
        <v>1</v>
      </c>
      <c r="E13" s="14">
        <v>2</v>
      </c>
      <c r="F13" s="22" t="s">
        <v>45</v>
      </c>
      <c r="G13" s="105">
        <v>380</v>
      </c>
      <c r="H13" s="105">
        <f t="shared" si="0"/>
        <v>760</v>
      </c>
      <c r="I13" s="107" t="s">
        <v>127</v>
      </c>
      <c r="J13" s="40"/>
      <c r="K13" s="40"/>
      <c r="L13" s="41"/>
      <c r="M13" s="52"/>
      <c r="N13" s="52"/>
      <c r="O13" s="53"/>
    </row>
    <row r="14" spans="1:15" ht="15" customHeight="1" x14ac:dyDescent="0.25">
      <c r="A14" s="93" t="s">
        <v>92</v>
      </c>
      <c r="B14" s="57" t="s">
        <v>46</v>
      </c>
      <c r="C14" s="13" t="s">
        <v>130</v>
      </c>
      <c r="D14" s="14">
        <v>1</v>
      </c>
      <c r="E14" s="14">
        <v>2</v>
      </c>
      <c r="F14" s="86" t="s">
        <v>93</v>
      </c>
      <c r="G14" s="23">
        <v>1835</v>
      </c>
      <c r="H14" s="23">
        <f t="shared" si="0"/>
        <v>3670</v>
      </c>
      <c r="I14" s="94"/>
      <c r="J14" s="40"/>
      <c r="K14" s="40"/>
      <c r="L14" s="41"/>
      <c r="M14" s="52"/>
      <c r="N14" s="52"/>
      <c r="O14" s="53"/>
    </row>
    <row r="15" spans="1:15" ht="15" customHeight="1" x14ac:dyDescent="0.25">
      <c r="A15" s="123" t="s">
        <v>47</v>
      </c>
      <c r="B15" s="124"/>
      <c r="C15" s="124"/>
      <c r="D15" s="124"/>
      <c r="E15" s="124"/>
      <c r="F15" s="124"/>
      <c r="G15" s="125"/>
      <c r="H15" s="24">
        <f>SUM(H10:H14)</f>
        <v>13040</v>
      </c>
      <c r="I15" s="83"/>
      <c r="J15" s="42"/>
      <c r="K15" s="43"/>
      <c r="L15" s="44"/>
      <c r="M15" s="54" t="e">
        <f>SUM(#REF!)</f>
        <v>#REF!</v>
      </c>
      <c r="N15" s="54" t="e">
        <f t="shared" ref="N15" si="1">H15-M15</f>
        <v>#REF!</v>
      </c>
      <c r="O15" s="55"/>
    </row>
    <row r="16" spans="1:15" x14ac:dyDescent="0.25">
      <c r="A16" s="8" t="s">
        <v>29</v>
      </c>
      <c r="B16" s="9" t="s">
        <v>30</v>
      </c>
      <c r="C16" s="9" t="s">
        <v>31</v>
      </c>
      <c r="D16" s="10" t="s">
        <v>32</v>
      </c>
      <c r="E16" s="10" t="s">
        <v>48</v>
      </c>
      <c r="F16" s="9" t="s">
        <v>34</v>
      </c>
      <c r="G16" s="9" t="s">
        <v>35</v>
      </c>
      <c r="H16" s="9" t="s">
        <v>36</v>
      </c>
      <c r="I16" s="34" t="s">
        <v>37</v>
      </c>
      <c r="J16" s="35" t="s">
        <v>38</v>
      </c>
      <c r="K16" s="45" t="s">
        <v>39</v>
      </c>
      <c r="L16" s="34" t="s">
        <v>35</v>
      </c>
      <c r="M16" s="34" t="s">
        <v>40</v>
      </c>
      <c r="N16" s="34" t="s">
        <v>41</v>
      </c>
      <c r="O16" s="51" t="s">
        <v>42</v>
      </c>
    </row>
    <row r="17" spans="1:15" ht="15" customHeight="1" x14ac:dyDescent="0.25">
      <c r="A17" s="11" t="s">
        <v>49</v>
      </c>
      <c r="B17" s="117" t="s">
        <v>50</v>
      </c>
      <c r="C17" s="118"/>
      <c r="D17" s="118"/>
      <c r="E17" s="118"/>
      <c r="F17" s="118"/>
      <c r="G17" s="118"/>
      <c r="H17" s="119"/>
      <c r="I17" s="38"/>
      <c r="J17" s="120"/>
      <c r="K17" s="121"/>
      <c r="L17" s="121"/>
      <c r="M17" s="121"/>
      <c r="N17" s="121"/>
      <c r="O17" s="122"/>
    </row>
    <row r="18" spans="1:15" ht="15" customHeight="1" x14ac:dyDescent="0.25">
      <c r="A18" s="87" t="s">
        <v>51</v>
      </c>
      <c r="B18" s="88" t="s">
        <v>94</v>
      </c>
      <c r="C18" s="80" t="s">
        <v>95</v>
      </c>
      <c r="D18" s="19">
        <v>4</v>
      </c>
      <c r="E18" s="19">
        <v>1</v>
      </c>
      <c r="F18" s="25" t="s">
        <v>52</v>
      </c>
      <c r="G18" s="26">
        <v>2388</v>
      </c>
      <c r="H18" s="23">
        <f t="shared" ref="H18:H25" si="2">D18*E18*G18</f>
        <v>9552</v>
      </c>
      <c r="I18" s="81" t="s">
        <v>100</v>
      </c>
      <c r="J18" s="46"/>
      <c r="K18" s="47"/>
      <c r="L18" s="41"/>
      <c r="M18" s="52">
        <f>J18*L18</f>
        <v>0</v>
      </c>
      <c r="N18" s="52">
        <f>H18-M18</f>
        <v>9552</v>
      </c>
      <c r="O18" s="53"/>
    </row>
    <row r="19" spans="1:15" ht="15" customHeight="1" x14ac:dyDescent="0.25">
      <c r="A19" s="87" t="s">
        <v>53</v>
      </c>
      <c r="B19" s="88" t="s">
        <v>114</v>
      </c>
      <c r="C19" s="104" t="s">
        <v>115</v>
      </c>
      <c r="D19" s="19">
        <v>1</v>
      </c>
      <c r="E19" s="19">
        <v>3</v>
      </c>
      <c r="F19" s="25" t="s">
        <v>52</v>
      </c>
      <c r="G19" s="26">
        <v>800</v>
      </c>
      <c r="H19" s="23">
        <f t="shared" si="2"/>
        <v>2400</v>
      </c>
      <c r="I19" s="81" t="s">
        <v>100</v>
      </c>
      <c r="J19" s="46"/>
      <c r="K19" s="47"/>
      <c r="L19" s="41"/>
      <c r="M19" s="52"/>
      <c r="N19" s="52"/>
      <c r="O19" s="53"/>
    </row>
    <row r="20" spans="1:15" ht="15" customHeight="1" x14ac:dyDescent="0.25">
      <c r="A20" s="87" t="s">
        <v>55</v>
      </c>
      <c r="B20" s="88" t="s">
        <v>114</v>
      </c>
      <c r="C20" s="108" t="s">
        <v>115</v>
      </c>
      <c r="D20" s="19">
        <v>2</v>
      </c>
      <c r="E20" s="19">
        <v>2</v>
      </c>
      <c r="F20" s="25" t="s">
        <v>52</v>
      </c>
      <c r="G20" s="26">
        <v>800</v>
      </c>
      <c r="H20" s="23">
        <f t="shared" si="2"/>
        <v>3200</v>
      </c>
      <c r="I20" s="81" t="s">
        <v>121</v>
      </c>
      <c r="J20" s="46"/>
      <c r="K20" s="47"/>
      <c r="L20" s="41"/>
      <c r="M20" s="52"/>
      <c r="N20" s="52"/>
      <c r="O20" s="53"/>
    </row>
    <row r="21" spans="1:15" ht="15" customHeight="1" x14ac:dyDescent="0.25">
      <c r="A21" s="87" t="s">
        <v>57</v>
      </c>
      <c r="B21" s="88" t="s">
        <v>114</v>
      </c>
      <c r="C21" s="108" t="s">
        <v>120</v>
      </c>
      <c r="D21" s="19">
        <v>2</v>
      </c>
      <c r="E21" s="19">
        <v>1</v>
      </c>
      <c r="F21" s="25" t="s">
        <v>52</v>
      </c>
      <c r="G21" s="26">
        <v>800</v>
      </c>
      <c r="H21" s="23">
        <f t="shared" ref="H21" si="3">D21*E21*G21</f>
        <v>1600</v>
      </c>
      <c r="I21" s="81" t="s">
        <v>133</v>
      </c>
      <c r="J21" s="46"/>
      <c r="K21" s="47"/>
      <c r="L21" s="41"/>
      <c r="M21" s="52"/>
      <c r="N21" s="52"/>
      <c r="O21" s="53"/>
    </row>
    <row r="22" spans="1:15" x14ac:dyDescent="0.25">
      <c r="A22" s="87" t="s">
        <v>116</v>
      </c>
      <c r="B22" s="80" t="s">
        <v>101</v>
      </c>
      <c r="C22" s="82" t="s">
        <v>102</v>
      </c>
      <c r="D22" s="19">
        <v>1</v>
      </c>
      <c r="E22" s="19">
        <v>1</v>
      </c>
      <c r="F22" s="25" t="s">
        <v>54</v>
      </c>
      <c r="G22" s="26">
        <v>5000</v>
      </c>
      <c r="H22" s="23">
        <f t="shared" si="2"/>
        <v>5000</v>
      </c>
      <c r="I22" s="85"/>
      <c r="J22" s="39"/>
      <c r="K22" s="40"/>
      <c r="L22" s="41"/>
      <c r="M22" s="52">
        <f t="shared" ref="M22:M24" si="4">J22*L22</f>
        <v>0</v>
      </c>
      <c r="N22" s="52">
        <f t="shared" ref="N22:N24" si="5">H22-M22</f>
        <v>5000</v>
      </c>
      <c r="O22" s="53"/>
    </row>
    <row r="23" spans="1:15" x14ac:dyDescent="0.25">
      <c r="A23" s="87" t="s">
        <v>128</v>
      </c>
      <c r="B23" s="80" t="s">
        <v>103</v>
      </c>
      <c r="C23" s="95">
        <v>44807</v>
      </c>
      <c r="D23" s="19">
        <v>10</v>
      </c>
      <c r="E23" s="19">
        <v>1</v>
      </c>
      <c r="F23" s="96" t="s">
        <v>104</v>
      </c>
      <c r="G23" s="27">
        <v>98</v>
      </c>
      <c r="H23" s="23">
        <f t="shared" si="2"/>
        <v>980</v>
      </c>
      <c r="I23" s="85" t="s">
        <v>105</v>
      </c>
      <c r="J23" s="39"/>
      <c r="K23" s="40"/>
      <c r="L23" s="41"/>
      <c r="M23" s="52"/>
      <c r="N23" s="52"/>
      <c r="O23" s="53"/>
    </row>
    <row r="24" spans="1:15" ht="15" customHeight="1" x14ac:dyDescent="0.25">
      <c r="A24" s="139" t="s">
        <v>117</v>
      </c>
      <c r="B24" s="137" t="s">
        <v>106</v>
      </c>
      <c r="C24" s="80" t="s">
        <v>107</v>
      </c>
      <c r="D24" s="19">
        <v>2</v>
      </c>
      <c r="E24" s="19">
        <v>1</v>
      </c>
      <c r="F24" s="96" t="s">
        <v>104</v>
      </c>
      <c r="G24" s="105">
        <v>200</v>
      </c>
      <c r="H24" s="105">
        <f t="shared" si="2"/>
        <v>400</v>
      </c>
      <c r="I24" s="107" t="s">
        <v>118</v>
      </c>
      <c r="J24" s="40"/>
      <c r="K24" s="40"/>
      <c r="L24" s="41"/>
      <c r="M24" s="52">
        <f t="shared" si="4"/>
        <v>0</v>
      </c>
      <c r="N24" s="52">
        <f t="shared" si="5"/>
        <v>400</v>
      </c>
      <c r="O24" s="53"/>
    </row>
    <row r="25" spans="1:15" ht="15" customHeight="1" x14ac:dyDescent="0.25">
      <c r="A25" s="129"/>
      <c r="B25" s="138"/>
      <c r="C25" s="80" t="s">
        <v>108</v>
      </c>
      <c r="D25" s="19">
        <v>1</v>
      </c>
      <c r="E25" s="19">
        <v>1</v>
      </c>
      <c r="F25" s="96" t="s">
        <v>104</v>
      </c>
      <c r="G25" s="105">
        <v>400</v>
      </c>
      <c r="H25" s="105">
        <f t="shared" si="2"/>
        <v>400</v>
      </c>
      <c r="I25" s="106"/>
      <c r="J25" s="40"/>
      <c r="K25" s="40"/>
      <c r="L25" s="41"/>
      <c r="M25" s="52"/>
      <c r="N25" s="52"/>
      <c r="O25" s="53"/>
    </row>
    <row r="26" spans="1:15" ht="15" customHeight="1" x14ac:dyDescent="0.25">
      <c r="A26" s="87" t="s">
        <v>129</v>
      </c>
      <c r="B26" s="102" t="s">
        <v>109</v>
      </c>
      <c r="C26" s="103" t="s">
        <v>110</v>
      </c>
      <c r="D26" s="97">
        <v>10</v>
      </c>
      <c r="E26" s="97">
        <v>1</v>
      </c>
      <c r="F26" s="98" t="s">
        <v>58</v>
      </c>
      <c r="G26" s="99">
        <v>5</v>
      </c>
      <c r="H26" s="100">
        <f t="shared" ref="H26" si="6">D26*E26*G26</f>
        <v>50</v>
      </c>
      <c r="I26" s="101"/>
      <c r="J26" s="39"/>
      <c r="K26" s="40"/>
      <c r="L26" s="41"/>
      <c r="M26" s="52"/>
      <c r="N26" s="52"/>
      <c r="O26" s="53"/>
    </row>
    <row r="27" spans="1:15" ht="15" customHeight="1" thickBot="1" x14ac:dyDescent="0.3">
      <c r="A27" s="123" t="s">
        <v>47</v>
      </c>
      <c r="B27" s="124"/>
      <c r="C27" s="124"/>
      <c r="D27" s="124"/>
      <c r="E27" s="124"/>
      <c r="F27" s="124"/>
      <c r="G27" s="124"/>
      <c r="H27" s="28">
        <f>SUM(H18:H26)</f>
        <v>23582</v>
      </c>
      <c r="I27" s="48"/>
      <c r="J27" s="42"/>
      <c r="K27" s="43"/>
      <c r="L27" s="44"/>
      <c r="M27" s="54">
        <f>SUM(M18:M26)</f>
        <v>0</v>
      </c>
      <c r="N27" s="54">
        <f t="shared" ref="N27" si="7">H27-M27</f>
        <v>23582</v>
      </c>
      <c r="O27" s="55"/>
    </row>
    <row r="28" spans="1:15" x14ac:dyDescent="0.25">
      <c r="A28" s="8" t="s">
        <v>29</v>
      </c>
      <c r="B28" s="9" t="s">
        <v>30</v>
      </c>
      <c r="C28" s="9" t="s">
        <v>31</v>
      </c>
      <c r="D28" s="130" t="s">
        <v>59</v>
      </c>
      <c r="E28" s="131"/>
      <c r="F28" s="9" t="s">
        <v>34</v>
      </c>
      <c r="G28" s="9" t="s">
        <v>35</v>
      </c>
      <c r="H28" s="9" t="s">
        <v>36</v>
      </c>
      <c r="I28" s="34" t="s">
        <v>37</v>
      </c>
      <c r="J28" s="8" t="s">
        <v>38</v>
      </c>
      <c r="K28" s="45" t="s">
        <v>39</v>
      </c>
      <c r="L28" s="34" t="s">
        <v>35</v>
      </c>
      <c r="M28" s="34" t="s">
        <v>40</v>
      </c>
      <c r="N28" s="34" t="s">
        <v>41</v>
      </c>
      <c r="O28" s="51" t="s">
        <v>42</v>
      </c>
    </row>
    <row r="29" spans="1:15" x14ac:dyDescent="0.25">
      <c r="A29" s="11" t="s">
        <v>60</v>
      </c>
      <c r="B29" s="12" t="s">
        <v>61</v>
      </c>
      <c r="C29" s="17"/>
      <c r="D29" s="17"/>
      <c r="E29" s="17"/>
      <c r="F29" s="17"/>
      <c r="G29" s="17"/>
      <c r="H29" s="29"/>
      <c r="I29" s="38"/>
      <c r="J29" s="132"/>
      <c r="K29" s="133"/>
      <c r="L29" s="133"/>
      <c r="M29" s="133"/>
      <c r="N29" s="134"/>
      <c r="O29" s="55"/>
    </row>
    <row r="30" spans="1:15" x14ac:dyDescent="0.25">
      <c r="A30" s="20" t="s">
        <v>62</v>
      </c>
      <c r="B30" s="18"/>
      <c r="C30" s="84"/>
      <c r="D30" s="135"/>
      <c r="E30" s="136"/>
      <c r="F30" s="22"/>
      <c r="G30" s="105"/>
      <c r="H30" s="105"/>
      <c r="I30" s="107"/>
      <c r="J30" s="42"/>
      <c r="K30" s="43"/>
      <c r="L30" s="44"/>
      <c r="M30" s="52">
        <f>J30*L30</f>
        <v>0</v>
      </c>
      <c r="N30" s="52">
        <f>H30-M30</f>
        <v>0</v>
      </c>
      <c r="O30" s="55"/>
    </row>
    <row r="31" spans="1:15" ht="14.4" thickBot="1" x14ac:dyDescent="0.3">
      <c r="A31" s="16" t="s">
        <v>64</v>
      </c>
      <c r="B31" s="17"/>
      <c r="C31" s="17"/>
      <c r="D31" s="17"/>
      <c r="E31" s="17"/>
      <c r="F31" s="17"/>
      <c r="G31" s="17"/>
      <c r="H31" s="29">
        <f>SUM(H30:H30)</f>
        <v>0</v>
      </c>
      <c r="I31" s="38"/>
      <c r="J31" s="42"/>
      <c r="K31" s="43"/>
      <c r="L31" s="44"/>
      <c r="M31" s="54">
        <f>SUM(M30:M30)</f>
        <v>0</v>
      </c>
      <c r="N31" s="54">
        <f t="shared" ref="N31" si="8">H31-M31</f>
        <v>0</v>
      </c>
      <c r="O31" s="55"/>
    </row>
    <row r="32" spans="1:15" x14ac:dyDescent="0.25">
      <c r="A32" s="8" t="s">
        <v>29</v>
      </c>
      <c r="B32" s="9" t="s">
        <v>30</v>
      </c>
      <c r="C32" s="9" t="s">
        <v>31</v>
      </c>
      <c r="D32" s="130" t="s">
        <v>59</v>
      </c>
      <c r="E32" s="131"/>
      <c r="F32" s="9" t="s">
        <v>34</v>
      </c>
      <c r="G32" s="9" t="s">
        <v>35</v>
      </c>
      <c r="H32" s="9" t="s">
        <v>36</v>
      </c>
      <c r="I32" s="34" t="s">
        <v>37</v>
      </c>
      <c r="J32" s="8" t="s">
        <v>38</v>
      </c>
      <c r="K32" s="45" t="s">
        <v>39</v>
      </c>
      <c r="L32" s="34" t="s">
        <v>35</v>
      </c>
      <c r="M32" s="34" t="s">
        <v>40</v>
      </c>
      <c r="N32" s="34" t="s">
        <v>41</v>
      </c>
      <c r="O32" s="51" t="s">
        <v>42</v>
      </c>
    </row>
    <row r="33" spans="1:15" x14ac:dyDescent="0.25">
      <c r="A33" s="11" t="s">
        <v>65</v>
      </c>
      <c r="B33" s="117" t="s">
        <v>66</v>
      </c>
      <c r="C33" s="118"/>
      <c r="D33" s="118"/>
      <c r="E33" s="118"/>
      <c r="F33" s="118"/>
      <c r="G33" s="118"/>
      <c r="H33" s="119"/>
      <c r="I33" s="38"/>
      <c r="J33" s="120"/>
      <c r="K33" s="121"/>
      <c r="L33" s="121"/>
      <c r="M33" s="121"/>
      <c r="N33" s="144"/>
      <c r="O33" s="53"/>
    </row>
    <row r="34" spans="1:15" x14ac:dyDescent="0.25">
      <c r="A34" s="20" t="s">
        <v>67</v>
      </c>
      <c r="B34" s="56" t="s">
        <v>70</v>
      </c>
      <c r="C34" s="57" t="s">
        <v>132</v>
      </c>
      <c r="D34" s="135">
        <v>4</v>
      </c>
      <c r="E34" s="136"/>
      <c r="F34" s="22" t="s">
        <v>63</v>
      </c>
      <c r="G34" s="63">
        <v>298</v>
      </c>
      <c r="H34" s="23">
        <f>D34*G34</f>
        <v>1192</v>
      </c>
      <c r="I34" s="85"/>
      <c r="J34" s="39"/>
      <c r="K34" s="40"/>
      <c r="L34" s="41"/>
      <c r="M34" s="52"/>
      <c r="N34" s="52"/>
      <c r="O34" s="53"/>
    </row>
    <row r="35" spans="1:15" x14ac:dyDescent="0.25">
      <c r="A35" s="20" t="s">
        <v>69</v>
      </c>
      <c r="B35" s="56" t="s">
        <v>68</v>
      </c>
      <c r="C35" s="92" t="s">
        <v>111</v>
      </c>
      <c r="D35" s="135">
        <v>5</v>
      </c>
      <c r="E35" s="136"/>
      <c r="F35" s="22" t="s">
        <v>63</v>
      </c>
      <c r="G35" s="63">
        <v>298</v>
      </c>
      <c r="H35" s="23">
        <f>D35*G35</f>
        <v>1490</v>
      </c>
      <c r="I35" s="85" t="s">
        <v>112</v>
      </c>
      <c r="J35" s="39"/>
      <c r="K35" s="40"/>
      <c r="L35" s="41"/>
      <c r="M35" s="52">
        <f>J35*L35</f>
        <v>0</v>
      </c>
      <c r="N35" s="52">
        <f>H35-M35</f>
        <v>1490</v>
      </c>
      <c r="O35" s="53"/>
    </row>
    <row r="36" spans="1:15" x14ac:dyDescent="0.25">
      <c r="A36" s="20" t="s">
        <v>131</v>
      </c>
      <c r="B36" s="56" t="s">
        <v>70</v>
      </c>
      <c r="C36" s="92" t="s">
        <v>113</v>
      </c>
      <c r="D36" s="135">
        <v>10</v>
      </c>
      <c r="E36" s="136"/>
      <c r="F36" s="22" t="s">
        <v>63</v>
      </c>
      <c r="G36" s="63">
        <v>298</v>
      </c>
      <c r="H36" s="23">
        <f>D36*G36</f>
        <v>2980</v>
      </c>
      <c r="I36" s="85" t="s">
        <v>112</v>
      </c>
      <c r="J36" s="39"/>
      <c r="K36" s="40"/>
      <c r="L36" s="41"/>
      <c r="M36" s="52">
        <f t="shared" ref="M36" si="9">J36*L36</f>
        <v>0</v>
      </c>
      <c r="N36" s="52">
        <f t="shared" ref="N36:N37" si="10">H36-M36</f>
        <v>2980</v>
      </c>
      <c r="O36" s="53"/>
    </row>
    <row r="37" spans="1:15" ht="14.4" thickBot="1" x14ac:dyDescent="0.3">
      <c r="A37" s="123" t="s">
        <v>47</v>
      </c>
      <c r="B37" s="124"/>
      <c r="C37" s="124"/>
      <c r="D37" s="124"/>
      <c r="E37" s="124"/>
      <c r="F37" s="124"/>
      <c r="G37" s="125"/>
      <c r="H37" s="24">
        <f>SUM(H34:H36)</f>
        <v>5662</v>
      </c>
      <c r="I37" s="38"/>
      <c r="J37" s="39"/>
      <c r="K37" s="40"/>
      <c r="L37" s="41"/>
      <c r="M37" s="54">
        <f>SUM(M35:M36)</f>
        <v>0</v>
      </c>
      <c r="N37" s="54">
        <f t="shared" si="10"/>
        <v>5662</v>
      </c>
      <c r="O37" s="53"/>
    </row>
    <row r="38" spans="1:15" x14ac:dyDescent="0.25">
      <c r="A38" s="8" t="s">
        <v>29</v>
      </c>
      <c r="B38" s="9" t="s">
        <v>30</v>
      </c>
      <c r="C38" s="9" t="s">
        <v>31</v>
      </c>
      <c r="D38" s="130" t="s">
        <v>32</v>
      </c>
      <c r="E38" s="131"/>
      <c r="F38" s="9" t="s">
        <v>34</v>
      </c>
      <c r="G38" s="9" t="s">
        <v>35</v>
      </c>
      <c r="H38" s="9" t="s">
        <v>36</v>
      </c>
      <c r="I38" s="34" t="s">
        <v>37</v>
      </c>
      <c r="J38" s="8" t="s">
        <v>38</v>
      </c>
      <c r="K38" s="45" t="s">
        <v>39</v>
      </c>
      <c r="L38" s="34" t="s">
        <v>35</v>
      </c>
      <c r="M38" s="34" t="s">
        <v>40</v>
      </c>
      <c r="N38" s="34" t="s">
        <v>41</v>
      </c>
      <c r="O38" s="51" t="s">
        <v>42</v>
      </c>
    </row>
    <row r="39" spans="1:15" x14ac:dyDescent="0.25">
      <c r="A39" s="11" t="s">
        <v>71</v>
      </c>
      <c r="B39" s="117" t="s">
        <v>72</v>
      </c>
      <c r="C39" s="118"/>
      <c r="D39" s="118"/>
      <c r="E39" s="118"/>
      <c r="F39" s="118"/>
      <c r="G39" s="118"/>
      <c r="H39" s="118"/>
      <c r="I39" s="118"/>
      <c r="J39" s="39"/>
      <c r="K39" s="40"/>
      <c r="L39" s="41"/>
      <c r="M39" s="41"/>
      <c r="N39" s="41"/>
      <c r="O39" s="53"/>
    </row>
    <row r="40" spans="1:15" x14ac:dyDescent="0.25">
      <c r="A40" s="20" t="s">
        <v>73</v>
      </c>
      <c r="B40" s="13" t="s">
        <v>74</v>
      </c>
      <c r="C40" s="13"/>
      <c r="D40" s="145">
        <v>0.08</v>
      </c>
      <c r="E40" s="136"/>
      <c r="F40" s="22" t="s">
        <v>75</v>
      </c>
      <c r="G40" s="64">
        <f>H15+H27+H31+H37</f>
        <v>42284</v>
      </c>
      <c r="H40" s="23">
        <f>D40*G40</f>
        <v>3382.7200000000003</v>
      </c>
      <c r="I40" s="38"/>
      <c r="J40" s="67" t="e">
        <f>M15+M27+M31+M37</f>
        <v>#REF!</v>
      </c>
      <c r="K40" s="68"/>
      <c r="L40" s="69"/>
      <c r="M40" s="69" t="e">
        <f>J40*L40</f>
        <v>#REF!</v>
      </c>
      <c r="N40" s="69" t="e">
        <f>H40-M40</f>
        <v>#REF!</v>
      </c>
      <c r="O40" s="53"/>
    </row>
    <row r="41" spans="1:15" ht="14.4" thickBot="1" x14ac:dyDescent="0.3">
      <c r="A41" s="123" t="s">
        <v>47</v>
      </c>
      <c r="B41" s="124"/>
      <c r="C41" s="124"/>
      <c r="D41" s="143"/>
      <c r="E41" s="143"/>
      <c r="F41" s="124"/>
      <c r="G41" s="125"/>
      <c r="H41" s="24">
        <f>SUM(H40:H40)</f>
        <v>3382.7200000000003</v>
      </c>
      <c r="I41" s="15"/>
      <c r="J41" s="67"/>
      <c r="K41" s="68"/>
      <c r="L41" s="69"/>
      <c r="M41" s="74" t="e">
        <f>SUM(M40:M40)</f>
        <v>#REF!</v>
      </c>
      <c r="N41" s="74" t="e">
        <f>H41-M41</f>
        <v>#REF!</v>
      </c>
      <c r="O41" s="53"/>
    </row>
    <row r="42" spans="1:15" x14ac:dyDescent="0.25">
      <c r="A42" s="8" t="s">
        <v>29</v>
      </c>
      <c r="B42" s="9" t="s">
        <v>30</v>
      </c>
      <c r="C42" s="9" t="s">
        <v>31</v>
      </c>
      <c r="D42" s="10" t="s">
        <v>59</v>
      </c>
      <c r="E42" s="10" t="s">
        <v>48</v>
      </c>
      <c r="F42" s="9" t="s">
        <v>34</v>
      </c>
      <c r="G42" s="9" t="s">
        <v>35</v>
      </c>
      <c r="H42" s="9" t="s">
        <v>36</v>
      </c>
      <c r="I42" s="34" t="s">
        <v>37</v>
      </c>
      <c r="J42" s="8" t="s">
        <v>38</v>
      </c>
      <c r="K42" s="45" t="s">
        <v>39</v>
      </c>
      <c r="L42" s="34" t="s">
        <v>35</v>
      </c>
      <c r="M42" s="34" t="s">
        <v>40</v>
      </c>
      <c r="N42" s="34" t="s">
        <v>41</v>
      </c>
      <c r="O42" s="51" t="s">
        <v>42</v>
      </c>
    </row>
    <row r="43" spans="1:15" x14ac:dyDescent="0.25">
      <c r="A43" s="11" t="s">
        <v>76</v>
      </c>
      <c r="B43" s="117" t="s">
        <v>77</v>
      </c>
      <c r="C43" s="118"/>
      <c r="D43" s="118"/>
      <c r="E43" s="118"/>
      <c r="F43" s="118"/>
      <c r="G43" s="118"/>
      <c r="H43" s="118"/>
      <c r="I43" s="118"/>
      <c r="J43" s="120"/>
      <c r="K43" s="121"/>
      <c r="L43" s="121"/>
      <c r="M43" s="121"/>
      <c r="N43" s="144"/>
      <c r="O43" s="53"/>
    </row>
    <row r="44" spans="1:15" x14ac:dyDescent="0.25">
      <c r="A44" s="20" t="s">
        <v>78</v>
      </c>
      <c r="B44" s="13" t="s">
        <v>79</v>
      </c>
      <c r="C44" s="13"/>
      <c r="D44" s="14">
        <v>1</v>
      </c>
      <c r="E44" s="14">
        <v>2</v>
      </c>
      <c r="F44" s="22" t="s">
        <v>56</v>
      </c>
      <c r="G44" s="64">
        <v>500</v>
      </c>
      <c r="H44" s="23">
        <f>D44*E44*G44</f>
        <v>1000</v>
      </c>
      <c r="I44" s="70"/>
      <c r="J44" s="39"/>
      <c r="K44" s="40"/>
      <c r="L44" s="41"/>
      <c r="M44" s="52">
        <f>J44*L44</f>
        <v>0</v>
      </c>
      <c r="N44" s="52">
        <f>H44-M44</f>
        <v>1000</v>
      </c>
      <c r="O44" s="53"/>
    </row>
    <row r="45" spans="1:15" ht="13.95" customHeight="1" x14ac:dyDescent="0.25">
      <c r="A45" s="20" t="s">
        <v>80</v>
      </c>
      <c r="B45" s="13" t="s">
        <v>81</v>
      </c>
      <c r="C45" s="13"/>
      <c r="D45" s="14">
        <v>1</v>
      </c>
      <c r="E45" s="14">
        <v>1</v>
      </c>
      <c r="F45" s="25" t="s">
        <v>52</v>
      </c>
      <c r="G45" s="64">
        <v>380</v>
      </c>
      <c r="H45" s="23">
        <f t="shared" ref="H45" si="11">D45*E45*G45</f>
        <v>380</v>
      </c>
      <c r="I45" s="13" t="s">
        <v>122</v>
      </c>
      <c r="J45" s="40"/>
      <c r="K45" s="40"/>
      <c r="L45" s="41"/>
      <c r="M45" s="52"/>
      <c r="N45" s="52"/>
      <c r="O45" s="53"/>
    </row>
    <row r="46" spans="1:15" ht="16.5" customHeight="1" x14ac:dyDescent="0.25">
      <c r="A46" s="123" t="s">
        <v>47</v>
      </c>
      <c r="B46" s="124"/>
      <c r="C46" s="124"/>
      <c r="D46" s="124"/>
      <c r="E46" s="124"/>
      <c r="F46" s="124"/>
      <c r="G46" s="125"/>
      <c r="H46" s="24">
        <f>SUM(H44:H45)</f>
        <v>1380</v>
      </c>
      <c r="I46" s="38"/>
      <c r="J46" s="39"/>
      <c r="K46" s="40"/>
      <c r="L46" s="41"/>
      <c r="M46" s="54">
        <f>SUM(M44:M44)</f>
        <v>0</v>
      </c>
      <c r="N46" s="54">
        <f t="shared" ref="N46:N47" si="12">H46-M46</f>
        <v>1380</v>
      </c>
      <c r="O46" s="53"/>
    </row>
    <row r="47" spans="1:15" s="1" customFormat="1" ht="19.5" customHeight="1" x14ac:dyDescent="0.25">
      <c r="A47" s="58" t="s">
        <v>82</v>
      </c>
      <c r="B47" s="59"/>
      <c r="C47" s="59"/>
      <c r="D47" s="59"/>
      <c r="E47" s="59"/>
      <c r="F47" s="59"/>
      <c r="G47" s="65"/>
      <c r="H47" s="66">
        <f>SUM(H15+H27+H31+H37+H41+H46)*1.06</f>
        <v>49869.523200000003</v>
      </c>
      <c r="I47" s="71"/>
      <c r="J47" s="72"/>
      <c r="K47" s="65"/>
      <c r="L47" s="73"/>
      <c r="M47" s="75" t="e">
        <f>SUM(M15+M27+M31+M37+M41+M46)</f>
        <v>#REF!</v>
      </c>
      <c r="N47" s="75" t="e">
        <f t="shared" si="12"/>
        <v>#REF!</v>
      </c>
      <c r="O47" s="76"/>
    </row>
    <row r="48" spans="1:15" ht="33.75" customHeight="1" x14ac:dyDescent="0.25">
      <c r="A48" s="140" t="s">
        <v>83</v>
      </c>
      <c r="B48" s="141"/>
      <c r="C48" s="141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</row>
    <row r="49" spans="1:15" ht="35.25" customHeight="1" x14ac:dyDescent="0.25">
      <c r="A49" s="60"/>
      <c r="B49" s="142" t="s">
        <v>84</v>
      </c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</row>
    <row r="50" spans="1:15" ht="32.25" customHeight="1" x14ac:dyDescent="0.25">
      <c r="A50" s="61"/>
      <c r="B50" s="62" t="s">
        <v>85</v>
      </c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77"/>
    </row>
    <row r="51" spans="1:15" ht="32.25" customHeight="1" x14ac:dyDescent="0.25">
      <c r="A51" s="61"/>
      <c r="B51" s="62" t="s">
        <v>86</v>
      </c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77"/>
    </row>
  </sheetData>
  <mergeCells count="34">
    <mergeCell ref="D34:E34"/>
    <mergeCell ref="B24:B25"/>
    <mergeCell ref="A24:A25"/>
    <mergeCell ref="A48:O48"/>
    <mergeCell ref="B49:O49"/>
    <mergeCell ref="A41:G41"/>
    <mergeCell ref="B43:I43"/>
    <mergeCell ref="J43:N43"/>
    <mergeCell ref="A46:G46"/>
    <mergeCell ref="A37:G37"/>
    <mergeCell ref="D38:E38"/>
    <mergeCell ref="B39:I39"/>
    <mergeCell ref="D40:E40"/>
    <mergeCell ref="J33:N33"/>
    <mergeCell ref="D35:E35"/>
    <mergeCell ref="D36:E36"/>
    <mergeCell ref="D32:E32"/>
    <mergeCell ref="B33:H33"/>
    <mergeCell ref="A27:G27"/>
    <mergeCell ref="D28:E28"/>
    <mergeCell ref="J29:N29"/>
    <mergeCell ref="D30:E30"/>
    <mergeCell ref="B9:H9"/>
    <mergeCell ref="J9:O9"/>
    <mergeCell ref="A15:G15"/>
    <mergeCell ref="B17:H17"/>
    <mergeCell ref="J17:O17"/>
    <mergeCell ref="B10:B13"/>
    <mergeCell ref="A10:A13"/>
    <mergeCell ref="A1:I1"/>
    <mergeCell ref="D4:F4"/>
    <mergeCell ref="A7:F7"/>
    <mergeCell ref="G7:I7"/>
    <mergeCell ref="J7:O7"/>
  </mergeCells>
  <phoneticPr fontId="29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北京雁栖酒店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Daisy Dai</dc:creator>
  <cp:lastModifiedBy>耿吴茜</cp:lastModifiedBy>
  <dcterms:created xsi:type="dcterms:W3CDTF">2021-06-29T14:52:00Z</dcterms:created>
  <dcterms:modified xsi:type="dcterms:W3CDTF">2022-09-01T03:59:25Z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2052-3.6.1.5768</vt:lpwstr>
  </property>
</Properties>
</file>