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<sst xmlns="http://schemas.openxmlformats.org/spreadsheetml/2006/main" count="95">
  <si>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</si>
  <si>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团号：HMZA-180419-QDH683</t>
  </si>
  <si>
    <t>会议日期：2018.4.19-4.22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</si>
  <si>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</si>
  <si>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</si>
  <si>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</si>
  <si>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</si>
  <si>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</si>
  <si>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</si>
  <si>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</si>
  <si>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</si>
  <si>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</si>
  <si>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</si>
  <si>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</si>
  <si>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</si>
  <si>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</si>
  <si>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</si>
  <si>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客户报销火车票的费用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</si>
  <si>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</si>
  <si>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</si>
  <si>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</si>
  <si>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</si>
  <si>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</si>
  <si>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</si>
  <si>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</si>
  <si>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</si>
  <si>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社会餐厅用餐</t>
  </si>
  <si>
    <t>需提供刷卡联、菜单（小票）</t>
  </si>
  <si>
    <t>活动餐费合计</t>
  </si>
  <si>
    <t>现地采买费用</t>
  </si>
  <si>
    <t>购买雨伞、茶叶、糕点等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</si>
  <si>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</si>
  <si>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</si>
  <si>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</si>
  <si>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</si>
  <si>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</si>
  <si>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</si>
  <si>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</si>
  <si>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</si>
  <si>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</si>
  <si>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</si>
  <si>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</si>
  <si>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</si>
  <si>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</si>
  <si>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</si>
  <si>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</si>
  <si>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</si>
  <si>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</si>
  <si>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</si>
  <si>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</si>
  <si>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</si>
  <si>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</si>
  <si>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</si>
  <si>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</si>
  <si>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</si>
  <si>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</si>
  <si>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</si>
  <si>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</si>
  <si>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</si>
  <si>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</si>
  <si>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</si>
  <si>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</si>
  <si>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</si>
  <si>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</si>
  <si>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</si>
  <si>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</si>
  <si>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3.14-3.16</t>
  </si>
  <si>
    <t>报销日期:</t>
  </si>
  <si>
    <t>团号:</t>
  </si>
  <si>
    <t xml:space="preserve">HMZA-180314-QDH683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</si>
  <si>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</si>
  <si>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</si>
  <si>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</si>
  <si>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</si>
  <si>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</si>
  <si>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</si>
  <si>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</si>
  <si>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</si>
  <si>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 北京-苏州往返</t>
  </si>
  <si>
    <t>市内交通（打车）</t>
  </si>
  <si>
    <t>打车费用 3.14家-火车站6；火车站-酒店58；3.16送物料23  ；酒店-火车站46；南站-家86.87</t>
  </si>
  <si>
    <t>住宿费</t>
  </si>
  <si>
    <t>当时当地</t>
  </si>
  <si>
    <t>餐费</t>
  </si>
  <si>
    <t xml:space="preserve">当时当地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</si>
  <si>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</si>
  <si>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</si>
  <si>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</si>
  <si>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</si>
  <si>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</si>
  <si>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</si>
  <si>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</si>
  <si>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</si>
  <si>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</si>
  <si>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苏州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</si>
</sst>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6" borderId="19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20" sqref="H20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4" max="4" width="8.25" customWidth="1"/>
    <col min="5" max="5" width="11.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30000</v>
      </c>
      <c r="D8" s="64">
        <v>1</v>
      </c>
      <c r="E8" s="63">
        <f>C8*D8</f>
        <v>30000</v>
      </c>
      <c r="F8" s="63">
        <v>0</v>
      </c>
      <c r="G8" s="63">
        <v>0</v>
      </c>
      <c r="H8" s="63">
        <f t="shared" ref="H8:H45" si="0">F8+G8</f>
        <v>0</v>
      </c>
      <c r="J8" s="84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5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5" t="s">
        <v>17</v>
      </c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5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6"/>
    </row>
    <row r="13" s="50" customFormat="1" customHeight="1" spans="1:10">
      <c r="A13" s="65"/>
      <c r="B13" s="66" t="s">
        <v>18</v>
      </c>
      <c r="C13" s="67">
        <f>SUM(C8)</f>
        <v>30000</v>
      </c>
      <c r="D13" s="67">
        <f>SUM(D8)</f>
        <v>1</v>
      </c>
      <c r="E13" s="67">
        <f>SUM(E8)</f>
        <v>30000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5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5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5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5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8000</v>
      </c>
      <c r="D22" s="64">
        <v>1</v>
      </c>
      <c r="E22" s="63">
        <f>C22*D22</f>
        <v>8000</v>
      </c>
      <c r="F22" s="63">
        <v>0</v>
      </c>
      <c r="G22" s="63">
        <v>0</v>
      </c>
      <c r="H22" s="63">
        <f t="shared" si="0"/>
        <v>0</v>
      </c>
      <c r="I22" s="85" t="s">
        <v>26</v>
      </c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5"/>
      <c r="J23" s="90"/>
    </row>
    <row r="24" s="50" customFormat="1" customHeight="1" spans="1:10">
      <c r="A24" s="65"/>
      <c r="B24" s="66" t="s">
        <v>28</v>
      </c>
      <c r="C24" s="67">
        <f>SUM(C22)</f>
        <v>8000</v>
      </c>
      <c r="D24" s="67">
        <f t="shared" ref="D24:E24" si="5">SUM(D22)</f>
        <v>1</v>
      </c>
      <c r="E24" s="67">
        <f t="shared" si="5"/>
        <v>8000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29</v>
      </c>
      <c r="C25" s="70">
        <v>3000</v>
      </c>
      <c r="D25" s="68">
        <v>1</v>
      </c>
      <c r="E25" s="70">
        <f>C25*D25</f>
        <v>3000</v>
      </c>
      <c r="F25" s="63"/>
      <c r="G25" s="63">
        <v>0</v>
      </c>
      <c r="H25" s="63">
        <f t="shared" si="0"/>
        <v>0</v>
      </c>
      <c r="I25" s="92" t="s">
        <v>30</v>
      </c>
      <c r="J25" s="84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5"/>
      <c r="J26" s="86"/>
    </row>
    <row r="27" s="50" customFormat="1" customHeight="1" spans="1:10">
      <c r="A27" s="65"/>
      <c r="B27" s="66" t="s">
        <v>32</v>
      </c>
      <c r="C27" s="67">
        <f>SUM(C25)</f>
        <v>3000</v>
      </c>
      <c r="D27" s="67">
        <f t="shared" ref="D27:E27" si="8">SUM(D25)</f>
        <v>1</v>
      </c>
      <c r="E27" s="67">
        <f t="shared" si="8"/>
        <v>3000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5"/>
      <c r="J28" s="84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5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0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5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5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4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5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5"/>
      <c r="J38" s="89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5"/>
      <c r="J39" s="90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5"/>
      <c r="J41" s="84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5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5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5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5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5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5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5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5"/>
      <c r="J51" s="94"/>
    </row>
    <row r="52" s="50" customFormat="1" customHeight="1" spans="1:10">
      <c r="A52" s="65"/>
      <c r="B52" s="66" t="s">
        <v>45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5"/>
    </row>
    <row r="53" customHeight="1" spans="1:10">
      <c r="A53" s="65"/>
      <c r="B53" s="66" t="s">
        <v>46</v>
      </c>
      <c r="C53" s="67">
        <f>SUM(C52,C44,C40,C37,C32,C27,C24,C21,C16,C13)</f>
        <v>41000</v>
      </c>
      <c r="D53" s="67">
        <f t="shared" ref="D53:H53" si="21">SUM(D52,D44,D40,D37,D32,D27,D24,D21,D16,D13)</f>
        <v>3</v>
      </c>
      <c r="E53" s="67">
        <f t="shared" si="21"/>
        <v>41000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2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6" t="s">
        <v>51</v>
      </c>
    </row>
    <row r="58" customHeight="1" spans="1:9">
      <c r="A58" s="78">
        <f>E53</f>
        <v>41000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41000</v>
      </c>
    </row>
    <row r="60" customHeight="1" spans="1:9">
      <c r="A60" s="80" t="s">
        <v>52</v>
      </c>
      <c r="B60" s="81"/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K14" sqref="K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5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6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7"/>
      <c r="J7" s="11">
        <v>3.19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 t="s">
        <v>69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1047</v>
      </c>
      <c r="H11" s="25">
        <v>1047</v>
      </c>
      <c r="I11" s="40"/>
      <c r="J11" s="41"/>
      <c r="K11" s="42" t="s">
        <v>78</v>
      </c>
    </row>
    <row r="12" ht="58" customHeight="1" spans="2:11">
      <c r="B12" s="22">
        <v>2</v>
      </c>
      <c r="C12" s="23"/>
      <c r="D12" s="26"/>
      <c r="E12" s="27" t="s">
        <v>79</v>
      </c>
      <c r="F12" s="27"/>
      <c r="G12" s="25">
        <v>219.87</v>
      </c>
      <c r="H12" s="25">
        <v>219.87</v>
      </c>
      <c r="I12" s="40"/>
      <c r="J12" s="41"/>
      <c r="K12" s="43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82</v>
      </c>
    </row>
    <row r="14" ht="20.1" customHeight="1" spans="2:11">
      <c r="B14" s="22">
        <v>4</v>
      </c>
      <c r="C14" s="23"/>
      <c r="D14" s="26"/>
      <c r="E14" s="22" t="s">
        <v>83</v>
      </c>
      <c r="F14" s="23"/>
      <c r="G14" s="25">
        <v>211</v>
      </c>
      <c r="H14" s="25">
        <v>211</v>
      </c>
      <c r="I14" s="40"/>
      <c r="J14" s="41"/>
      <c r="K14" s="43" t="s">
        <v>84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1477.87</v>
      </c>
      <c r="H18" s="30">
        <f>SUM(H11:H17)</f>
        <v>1477.87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 ca="1">H18</f>
        <v>1477.87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 ca="1">SUM(B21:J21)</f>
        <v>1477.87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53</v>
      </c>
      <c r="G23" s="16" t="s">
        <v>88</v>
      </c>
      <c r="H23" s="16"/>
      <c r="I23" s="16"/>
      <c r="J23" s="16" t="s">
        <v>55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65</v>
      </c>
      <c r="E30" s="10"/>
      <c r="F30" s="11" t="str">
        <f>F7</f>
        <v>3.14-3.16</v>
      </c>
      <c r="G30" s="11"/>
      <c r="H30" s="10" t="s">
        <v>67</v>
      </c>
      <c r="I30" s="37"/>
      <c r="J30" s="11">
        <f>J7</f>
        <v>3.19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38"/>
      <c r="J31" s="15" t="str">
        <f>J8</f>
        <v>HMZA-180314-QDH683 </v>
      </c>
      <c r="K31" s="39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46</v>
      </c>
      <c r="J33" s="25"/>
      <c r="K33" s="49" t="s">
        <v>75</v>
      </c>
    </row>
    <row r="34" ht="20.1" customHeight="1" spans="2:11">
      <c r="B34" s="27">
        <v>1</v>
      </c>
      <c r="C34" s="27"/>
      <c r="D34" s="33" t="s">
        <v>94</v>
      </c>
      <c r="E34" s="27" t="s">
        <v>66</v>
      </c>
      <c r="F34" s="27"/>
      <c r="G34" s="25">
        <v>100</v>
      </c>
      <c r="H34" s="25">
        <v>3</v>
      </c>
      <c r="I34" s="40">
        <f>G34*H34</f>
        <v>300</v>
      </c>
      <c r="J34" s="41"/>
      <c r="K34" s="43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3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SUM(H34:H36)</f>
        <v>3</v>
      </c>
      <c r="I37" s="44">
        <f>SUM(I34:J36)</f>
        <v>300</v>
      </c>
      <c r="J37" s="45"/>
      <c r="K37" s="46"/>
    </row>
    <row r="38" ht="20.1" customHeight="1" spans="2:11">
      <c r="B38" s="16" t="s">
        <v>87</v>
      </c>
      <c r="C38" s="16"/>
      <c r="D38" s="16"/>
      <c r="E38" s="16"/>
      <c r="F38" s="16" t="s">
        <v>53</v>
      </c>
      <c r="G38" s="16" t="s">
        <v>88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2018-04-17T08:02:52Z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