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差旅明细" sheetId="2" r:id="rId1"/>
    <sheet name="员工报销明细" sheetId="3" r:id="rId2"/>
  </sheets>
  <definedNames>
    <definedName name="_xlnm.Print_Area" localSheetId="0">员工差旅明细!$A$1:$K$43</definedName>
  </definedNames>
  <calcPr calcId="144525" concurrentCalc="0"/>
</workbook>
</file>

<file path=xl/sharedStrings.xml><?xml version="1.0" encoding="utf-8"?>
<sst xmlns="http://schemas.openxmlformats.org/spreadsheetml/2006/main" count="136" uniqueCount="107">
  <si>
    <t>【员工差旅报销单】</t>
  </si>
  <si>
    <t>姓名:</t>
  </si>
  <si>
    <t>姚艺婷</t>
  </si>
  <si>
    <t>职位:</t>
  </si>
  <si>
    <t>助理</t>
  </si>
  <si>
    <t>发生地:</t>
  </si>
  <si>
    <t>腾冲</t>
  </si>
  <si>
    <t>部门:</t>
  </si>
  <si>
    <t>上海事业部</t>
  </si>
  <si>
    <t>发生日期:</t>
  </si>
  <si>
    <t>8.9-8.13</t>
  </si>
  <si>
    <t>报销日期:</t>
  </si>
  <si>
    <t>团号:</t>
  </si>
  <si>
    <t>HMOA-200808-SXY617</t>
  </si>
  <si>
    <t>序号</t>
  </si>
  <si>
    <t>报销项目</t>
  </si>
  <si>
    <t>用途</t>
  </si>
  <si>
    <t>实际报销金额</t>
  </si>
  <si>
    <t>合格发票金额</t>
  </si>
  <si>
    <t>不合格发票金额</t>
  </si>
  <si>
    <t>备注</t>
  </si>
  <si>
    <t>住宿</t>
  </si>
  <si>
    <t>住宿费</t>
  </si>
  <si>
    <t>8.9 姚艺婷 于畅 住宿费</t>
  </si>
  <si>
    <t>交通费</t>
  </si>
  <si>
    <t>市内交通（打车）</t>
  </si>
  <si>
    <t>8.9 家-机场</t>
  </si>
  <si>
    <t>8.10 芒市机场-酒店</t>
  </si>
  <si>
    <t>8.12 酒店-保山机场</t>
  </si>
  <si>
    <t>8.9 昆明机场-酒店</t>
  </si>
  <si>
    <t>高速费</t>
  </si>
  <si>
    <t>8.13 机场-家</t>
  </si>
  <si>
    <t>餐费</t>
  </si>
  <si>
    <t>8.9 姚艺婷 于畅 餐费</t>
  </si>
  <si>
    <t>8.10 姚艺婷 于畅 餐费</t>
  </si>
  <si>
    <t>8.13 姚艺婷 于畅 餐费</t>
  </si>
  <si>
    <t>其他</t>
  </si>
  <si>
    <t>上会费</t>
  </si>
  <si>
    <t>合计</t>
  </si>
  <si>
    <t>补票金额</t>
  </si>
  <si>
    <t>报销总金额</t>
  </si>
  <si>
    <t>报销人:</t>
  </si>
  <si>
    <t>总监：</t>
  </si>
  <si>
    <t>合规:</t>
  </si>
  <si>
    <t>财务：</t>
  </si>
  <si>
    <t>【员工上会补助统计单】</t>
  </si>
  <si>
    <t>出差城市</t>
  </si>
  <si>
    <t>出差起止日期</t>
  </si>
  <si>
    <t>每天金额</t>
  </si>
  <si>
    <t>天数</t>
  </si>
  <si>
    <t>8.10-8.13</t>
  </si>
  <si>
    <t>【借款报销单】</t>
  </si>
  <si>
    <t>团号：HMOA-200808-SXY617</t>
  </si>
  <si>
    <t>会议日期：2020.8.5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</si>
  <si>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</si>
  <si>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</si>
  <si>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</si>
  <si>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</si>
  <si>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</si>
  <si>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</si>
  <si>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</si>
  <si>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</si>
  <si>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</si>
  <si>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</si>
  <si>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</si>
  <si>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</si>
  <si>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</si>
  <si>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</si>
  <si>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</si>
  <si>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</si>
  <si>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</si>
  <si>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</si>
  <si>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</si>
  <si>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</si>
  <si>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</si>
  <si>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</si>
  <si>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</si>
  <si>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</si>
  <si>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签到表打印</t>
  </si>
  <si>
    <t>尽量提供可用的原始发票，发票项目不可用的，且开票需要加收税点的可以不提供原始发票。网上交易均需提供交易截图。</t>
  </si>
  <si>
    <t>红酒</t>
  </si>
  <si>
    <t>客户外出用餐</t>
  </si>
  <si>
    <t>门票</t>
  </si>
  <si>
    <t>临时用车-GL8</t>
  </si>
  <si>
    <t>鲜花</t>
  </si>
  <si>
    <t>短信充值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</si>
  <si>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</si>
  <si>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</si>
  <si>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</si>
  <si>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</si>
  <si>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</si>
  <si>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</si>
  <si>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</si>
  <si>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</si>
  <si>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</si>
  <si>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</si>
  <si>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</si>
  <si>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</si>
  <si>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兼职餐费</t>
  </si>
  <si>
    <t>其他费用合计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</si>
  <si>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</si>
  <si>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</si>
  <si>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</si>
  <si>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</si>
  <si>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</si>
  <si>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</si>
  <si>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合规：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</si>
</sst>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  <numFmt numFmtId="176" formatCode="#,##0.00_ "/>
    <numFmt numFmtId="177" formatCode="0.00_ "/>
    <numFmt numFmtId="178" formatCode="0.00_);[Red]\(0.00\)"/>
    <numFmt numFmtId="179" formatCode="#,##0.00;[Red]#,##0.00"/>
  </numFmts>
  <fonts count="30">
    <font>
      <sz val="11"/>
      <color theme="1"/>
      <name val="DengXian"/>
      <charset val="134"/>
      <scheme val="minor"/>
    </font>
    <font>
      <b/>
      <sz val="11"/>
      <color theme="1"/>
      <name val="DengXian"/>
      <charset val="134"/>
      <scheme val="minor"/>
    </font>
    <font>
      <b/>
      <sz val="14"/>
      <color theme="1"/>
      <name val="DengXian"/>
      <charset val="134"/>
      <scheme val="minor"/>
    </font>
    <font>
      <b/>
      <sz val="10"/>
      <color theme="0"/>
      <name val="微软雅黑"/>
      <charset val="134"/>
    </font>
    <font>
      <sz val="10"/>
      <color theme="1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DengXian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1"/>
      <color theme="0"/>
      <name val="DengXian"/>
      <charset val="0"/>
      <scheme val="minor"/>
    </font>
    <font>
      <b/>
      <sz val="11"/>
      <color rgb="FFFA7D00"/>
      <name val="DengXian"/>
      <charset val="0"/>
      <scheme val="minor"/>
    </font>
    <font>
      <sz val="11"/>
      <color theme="1"/>
      <name val="DengXian"/>
      <charset val="0"/>
      <scheme val="minor"/>
    </font>
    <font>
      <u/>
      <sz val="11"/>
      <color rgb="FF800080"/>
      <name val="DengXian"/>
      <charset val="0"/>
      <scheme val="minor"/>
    </font>
    <font>
      <b/>
      <sz val="13"/>
      <color theme="3"/>
      <name val="DengXian"/>
      <charset val="134"/>
      <scheme val="minor"/>
    </font>
    <font>
      <sz val="11"/>
      <color rgb="FF3F3F76"/>
      <name val="DengXian"/>
      <charset val="0"/>
      <scheme val="minor"/>
    </font>
    <font>
      <sz val="11"/>
      <color rgb="FF9C0006"/>
      <name val="DengXian"/>
      <charset val="0"/>
      <scheme val="minor"/>
    </font>
    <font>
      <b/>
      <sz val="11"/>
      <color theme="3"/>
      <name val="DengXian"/>
      <charset val="134"/>
      <scheme val="minor"/>
    </font>
    <font>
      <u/>
      <sz val="11"/>
      <color rgb="FF0000FF"/>
      <name val="DengXian"/>
      <charset val="0"/>
      <scheme val="minor"/>
    </font>
    <font>
      <sz val="11"/>
      <color indexed="8"/>
      <name val="宋体"/>
      <charset val="134"/>
    </font>
    <font>
      <b/>
      <sz val="11"/>
      <color rgb="FF3F3F3F"/>
      <name val="DengXian"/>
      <charset val="0"/>
      <scheme val="minor"/>
    </font>
    <font>
      <sz val="11"/>
      <color rgb="FFFF0000"/>
      <name val="DengXian"/>
      <charset val="0"/>
      <scheme val="minor"/>
    </font>
    <font>
      <b/>
      <sz val="15"/>
      <color theme="3"/>
      <name val="DengXian"/>
      <charset val="134"/>
      <scheme val="minor"/>
    </font>
    <font>
      <b/>
      <sz val="11"/>
      <color rgb="FFFFFFFF"/>
      <name val="DengXian"/>
      <charset val="0"/>
      <scheme val="minor"/>
    </font>
    <font>
      <i/>
      <sz val="11"/>
      <color rgb="FF7F7F7F"/>
      <name val="DengXian"/>
      <charset val="0"/>
      <scheme val="minor"/>
    </font>
    <font>
      <b/>
      <sz val="18"/>
      <color theme="3"/>
      <name val="DengXian"/>
      <charset val="134"/>
      <scheme val="minor"/>
    </font>
    <font>
      <sz val="11"/>
      <color rgb="FFFA7D00"/>
      <name val="DengXian"/>
      <charset val="0"/>
      <scheme val="minor"/>
    </font>
    <font>
      <b/>
      <sz val="11"/>
      <color theme="1"/>
      <name val="DengXian"/>
      <charset val="0"/>
      <scheme val="minor"/>
    </font>
    <font>
      <sz val="11"/>
      <color rgb="FF006100"/>
      <name val="DengXian"/>
      <charset val="0"/>
      <scheme val="minor"/>
    </font>
    <font>
      <sz val="11"/>
      <color rgb="FF9C6500"/>
      <name val="DengXian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599993896298105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5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19" borderId="20" applyNumberFormat="0" applyFon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14" fillId="0" borderId="17" applyNumberFormat="0" applyFill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0" fillId="11" borderId="19" applyNumberFormat="0" applyAlignment="0" applyProtection="0">
      <alignment vertical="center"/>
    </xf>
    <xf numFmtId="0" fontId="11" fillId="11" borderId="16" applyNumberFormat="0" applyAlignment="0" applyProtection="0">
      <alignment vertical="center"/>
    </xf>
    <xf numFmtId="0" fontId="23" fillId="22" borderId="21" applyNumberFormat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2" fillId="33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40" fontId="0" fillId="0" borderId="0" xfId="0" applyNumberFormat="1">
      <alignment vertical="center"/>
    </xf>
    <xf numFmtId="0" fontId="2" fillId="0" borderId="0" xfId="5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1" xfId="0" applyFont="1" applyBorder="1" applyAlignment="1">
      <alignment horizontal="left" vertical="center"/>
    </xf>
    <xf numFmtId="0" fontId="0" fillId="2" borderId="2" xfId="0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 vertical="center"/>
    </xf>
    <xf numFmtId="177" fontId="3" fillId="4" borderId="2" xfId="0" applyNumberFormat="1" applyFont="1" applyFill="1" applyBorder="1" applyAlignment="1">
      <alignment horizontal="center" vertical="center"/>
    </xf>
    <xf numFmtId="177" fontId="3" fillId="5" borderId="2" xfId="0" applyNumberFormat="1" applyFont="1" applyFill="1" applyBorder="1" applyAlignment="1">
      <alignment horizontal="center" vertical="center"/>
    </xf>
    <xf numFmtId="40" fontId="3" fillId="4" borderId="2" xfId="0" applyNumberFormat="1" applyFont="1" applyFill="1" applyBorder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4" fillId="6" borderId="2" xfId="0" applyFont="1" applyFill="1" applyBorder="1" applyAlignment="1">
      <alignment horizontal="center" vertical="center"/>
    </xf>
    <xf numFmtId="40" fontId="0" fillId="0" borderId="2" xfId="0" applyNumberFormat="1" applyBorder="1" applyAlignment="1">
      <alignment horizontal="right" vertical="center"/>
    </xf>
    <xf numFmtId="40" fontId="0" fillId="0" borderId="2" xfId="0" applyNumberFormat="1" applyBorder="1" applyAlignment="1">
      <alignment horizontal="center" vertical="center"/>
    </xf>
    <xf numFmtId="0" fontId="1" fillId="7" borderId="2" xfId="0" applyFont="1" applyFill="1" applyBorder="1" applyAlignment="1">
      <alignment horizontal="center" vertical="center"/>
    </xf>
    <xf numFmtId="0" fontId="5" fillId="7" borderId="2" xfId="0" applyFont="1" applyFill="1" applyBorder="1" applyAlignment="1">
      <alignment horizontal="center" vertical="center"/>
    </xf>
    <xf numFmtId="40" fontId="1" fillId="7" borderId="2" xfId="0" applyNumberFormat="1" applyFont="1" applyFill="1" applyBorder="1" applyAlignment="1">
      <alignment horizontal="right" vertical="center"/>
    </xf>
    <xf numFmtId="40" fontId="1" fillId="7" borderId="2" xfId="0" applyNumberFormat="1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6" borderId="3" xfId="0" applyFont="1" applyFill="1" applyBorder="1" applyAlignment="1">
      <alignment horizontal="center" vertical="center"/>
    </xf>
    <xf numFmtId="40" fontId="0" fillId="0" borderId="3" xfId="0" applyNumberForma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4" fillId="6" borderId="4" xfId="0" applyFont="1" applyFill="1" applyBorder="1" applyAlignment="1">
      <alignment horizontal="center" vertical="center"/>
    </xf>
    <xf numFmtId="40" fontId="0" fillId="0" borderId="4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4" fillId="6" borderId="5" xfId="0" applyFont="1" applyFill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40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5" fillId="4" borderId="6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center" vertical="center"/>
    </xf>
    <xf numFmtId="0" fontId="3" fillId="5" borderId="7" xfId="0" applyFont="1" applyFill="1" applyBorder="1" applyAlignment="1">
      <alignment horizontal="center" vertical="center"/>
    </xf>
    <xf numFmtId="176" fontId="5" fillId="6" borderId="6" xfId="0" applyNumberFormat="1" applyFont="1" applyFill="1" applyBorder="1" applyAlignment="1">
      <alignment horizontal="center" vertical="center"/>
    </xf>
    <xf numFmtId="176" fontId="5" fillId="6" borderId="7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0" fontId="1" fillId="0" borderId="0" xfId="0" applyNumberFormat="1" applyFont="1" applyAlignment="1">
      <alignment horizontal="center" vertical="center"/>
    </xf>
    <xf numFmtId="0" fontId="2" fillId="0" borderId="0" xfId="50" applyFont="1" applyAlignment="1">
      <alignment vertical="center"/>
    </xf>
    <xf numFmtId="0" fontId="0" fillId="0" borderId="2" xfId="0" applyBorder="1">
      <alignment vertical="center"/>
    </xf>
    <xf numFmtId="0" fontId="6" fillId="0" borderId="3" xfId="0" applyFont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1" fillId="7" borderId="2" xfId="0" applyFont="1" applyFill="1" applyBorder="1">
      <alignment vertical="center"/>
    </xf>
    <xf numFmtId="0" fontId="6" fillId="0" borderId="4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0" fillId="0" borderId="2" xfId="0" applyFont="1" applyBorder="1">
      <alignment vertical="center"/>
    </xf>
    <xf numFmtId="0" fontId="6" fillId="0" borderId="3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6" fillId="0" borderId="2" xfId="0" applyFont="1" applyBorder="1">
      <alignment vertical="center"/>
    </xf>
    <xf numFmtId="0" fontId="3" fillId="8" borderId="2" xfId="0" applyFont="1" applyFill="1" applyBorder="1" applyAlignment="1">
      <alignment horizontal="center" vertical="center"/>
    </xf>
    <xf numFmtId="177" fontId="5" fillId="0" borderId="2" xfId="0" applyNumberFormat="1" applyFont="1" applyBorder="1" applyAlignment="1">
      <alignment horizontal="center" vertical="center"/>
    </xf>
    <xf numFmtId="0" fontId="0" fillId="0" borderId="0" xfId="50">
      <alignment vertical="center"/>
    </xf>
    <xf numFmtId="0" fontId="7" fillId="0" borderId="0" xfId="50" applyFont="1">
      <alignment vertical="center"/>
    </xf>
    <xf numFmtId="0" fontId="8" fillId="0" borderId="8" xfId="50" applyFont="1" applyBorder="1">
      <alignment vertical="center"/>
    </xf>
    <xf numFmtId="0" fontId="8" fillId="0" borderId="9" xfId="50" applyFont="1" applyBorder="1">
      <alignment vertical="center"/>
    </xf>
    <xf numFmtId="0" fontId="8" fillId="0" borderId="9" xfId="50" applyFont="1" applyBorder="1" applyAlignment="1">
      <alignment horizontal="right" vertical="center"/>
    </xf>
    <xf numFmtId="0" fontId="8" fillId="9" borderId="9" xfId="50" applyFont="1" applyFill="1" applyBorder="1" applyAlignment="1">
      <alignment horizontal="center" vertical="center"/>
    </xf>
    <xf numFmtId="0" fontId="8" fillId="0" borderId="10" xfId="50" applyFont="1" applyBorder="1">
      <alignment vertical="center"/>
    </xf>
    <xf numFmtId="0" fontId="8" fillId="0" borderId="0" xfId="50" applyFont="1" applyBorder="1">
      <alignment vertical="center"/>
    </xf>
    <xf numFmtId="0" fontId="8" fillId="0" borderId="0" xfId="50" applyFont="1" applyBorder="1" applyAlignment="1">
      <alignment horizontal="right" vertical="center"/>
    </xf>
    <xf numFmtId="0" fontId="8" fillId="9" borderId="0" xfId="50" applyFont="1" applyFill="1" applyBorder="1" applyAlignment="1">
      <alignment horizontal="center" vertical="center"/>
    </xf>
    <xf numFmtId="0" fontId="8" fillId="0" borderId="11" xfId="50" applyFont="1" applyBorder="1">
      <alignment vertical="center"/>
    </xf>
    <xf numFmtId="0" fontId="8" fillId="0" borderId="1" xfId="50" applyFont="1" applyBorder="1">
      <alignment vertical="center"/>
    </xf>
    <xf numFmtId="0" fontId="8" fillId="0" borderId="1" xfId="50" applyFont="1" applyBorder="1" applyAlignment="1">
      <alignment horizontal="right" vertical="center"/>
    </xf>
    <xf numFmtId="0" fontId="8" fillId="9" borderId="1" xfId="50" applyFont="1" applyFill="1" applyBorder="1" applyAlignment="1">
      <alignment horizontal="center" vertical="center"/>
    </xf>
    <xf numFmtId="0" fontId="8" fillId="0" borderId="0" xfId="50" applyFont="1">
      <alignment vertical="center"/>
    </xf>
    <xf numFmtId="0" fontId="9" fillId="0" borderId="6" xfId="50" applyFont="1" applyFill="1" applyBorder="1" applyAlignment="1">
      <alignment horizontal="center" vertical="center"/>
    </xf>
    <xf numFmtId="0" fontId="9" fillId="0" borderId="12" xfId="50" applyFont="1" applyFill="1" applyBorder="1" applyAlignment="1">
      <alignment horizontal="center" vertical="center"/>
    </xf>
    <xf numFmtId="0" fontId="9" fillId="0" borderId="6" xfId="50" applyFont="1" applyBorder="1" applyAlignment="1">
      <alignment horizontal="center" vertical="center"/>
    </xf>
    <xf numFmtId="0" fontId="9" fillId="0" borderId="12" xfId="50" applyFont="1" applyBorder="1" applyAlignment="1">
      <alignment horizontal="center" vertical="center"/>
    </xf>
    <xf numFmtId="0" fontId="9" fillId="0" borderId="2" xfId="50" applyFont="1" applyBorder="1" applyAlignment="1">
      <alignment horizontal="center" vertical="center"/>
    </xf>
    <xf numFmtId="0" fontId="8" fillId="0" borderId="6" xfId="50" applyFont="1" applyFill="1" applyBorder="1" applyAlignment="1">
      <alignment horizontal="center" vertical="center"/>
    </xf>
    <xf numFmtId="0" fontId="8" fillId="0" borderId="12" xfId="50" applyFont="1" applyFill="1" applyBorder="1" applyAlignment="1">
      <alignment horizontal="center" vertical="center"/>
    </xf>
    <xf numFmtId="0" fontId="8" fillId="0" borderId="8" xfId="50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/>
    </xf>
    <xf numFmtId="178" fontId="8" fillId="6" borderId="2" xfId="50" applyNumberFormat="1" applyFont="1" applyFill="1" applyBorder="1" applyAlignment="1">
      <alignment horizontal="center" vertical="center"/>
    </xf>
    <xf numFmtId="0" fontId="8" fillId="6" borderId="5" xfId="50" applyFont="1" applyFill="1" applyBorder="1" applyAlignment="1">
      <alignment horizontal="center" vertical="center"/>
    </xf>
    <xf numFmtId="0" fontId="8" fillId="6" borderId="3" xfId="50" applyFont="1" applyFill="1" applyBorder="1" applyAlignment="1">
      <alignment horizontal="center" vertical="center"/>
    </xf>
    <xf numFmtId="0" fontId="9" fillId="0" borderId="7" xfId="50" applyFont="1" applyBorder="1" applyAlignment="1">
      <alignment horizontal="center" vertical="center"/>
    </xf>
    <xf numFmtId="179" fontId="9" fillId="0" borderId="2" xfId="50" applyNumberFormat="1" applyFont="1" applyBorder="1" applyAlignment="1">
      <alignment horizontal="center" vertical="center"/>
    </xf>
    <xf numFmtId="176" fontId="9" fillId="6" borderId="2" xfId="50" applyNumberFormat="1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8" fillId="0" borderId="2" xfId="0" applyFont="1" applyBorder="1">
      <alignment vertical="center"/>
    </xf>
    <xf numFmtId="0" fontId="4" fillId="0" borderId="0" xfId="50" applyFont="1" applyAlignment="1">
      <alignment horizontal="right" vertical="center"/>
    </xf>
    <xf numFmtId="0" fontId="8" fillId="9" borderId="13" xfId="50" applyFont="1" applyFill="1" applyBorder="1" applyAlignment="1">
      <alignment horizontal="center" vertical="center"/>
    </xf>
    <xf numFmtId="0" fontId="8" fillId="9" borderId="14" xfId="50" applyFont="1" applyFill="1" applyBorder="1" applyAlignment="1">
      <alignment horizontal="center" vertical="center"/>
    </xf>
    <xf numFmtId="0" fontId="8" fillId="0" borderId="0" xfId="50" applyFont="1" applyFill="1" applyBorder="1">
      <alignment vertical="center"/>
    </xf>
    <xf numFmtId="58" fontId="8" fillId="9" borderId="0" xfId="50" applyNumberFormat="1" applyFont="1" applyFill="1" applyBorder="1" applyAlignment="1">
      <alignment horizontal="center" vertical="center"/>
    </xf>
    <xf numFmtId="0" fontId="8" fillId="0" borderId="1" xfId="50" applyFont="1" applyFill="1" applyBorder="1">
      <alignment vertical="center"/>
    </xf>
    <xf numFmtId="0" fontId="8" fillId="9" borderId="1" xfId="50" applyFont="1" applyFill="1" applyBorder="1" applyAlignment="1">
      <alignment horizontal="center" vertical="center" wrapText="1"/>
    </xf>
    <xf numFmtId="0" fontId="8" fillId="9" borderId="15" xfId="50" applyFont="1" applyFill="1" applyBorder="1" applyAlignment="1">
      <alignment horizontal="center" vertical="center"/>
    </xf>
    <xf numFmtId="0" fontId="8" fillId="0" borderId="2" xfId="50" applyFont="1" applyBorder="1" applyAlignment="1">
      <alignment horizontal="left" vertical="center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0" fontId="8" fillId="6" borderId="2" xfId="50" applyFont="1" applyFill="1" applyBorder="1" applyAlignment="1">
      <alignment vertical="center" wrapText="1"/>
    </xf>
    <xf numFmtId="0" fontId="8" fillId="6" borderId="2" xfId="50" applyFont="1" applyFill="1" applyBorder="1" applyAlignment="1">
      <alignment horizontal="left" vertical="center" wrapText="1"/>
    </xf>
    <xf numFmtId="178" fontId="8" fillId="6" borderId="6" xfId="50" applyNumberFormat="1" applyFont="1" applyFill="1" applyBorder="1" applyAlignment="1">
      <alignment horizontal="center" vertical="center"/>
    </xf>
    <xf numFmtId="178" fontId="8" fillId="6" borderId="12" xfId="50" applyNumberFormat="1" applyFont="1" applyFill="1" applyBorder="1" applyAlignment="1">
      <alignment horizontal="center" vertical="center"/>
    </xf>
    <xf numFmtId="179" fontId="9" fillId="0" borderId="6" xfId="50" applyNumberFormat="1" applyFont="1" applyBorder="1" applyAlignment="1">
      <alignment horizontal="center" vertical="center"/>
    </xf>
    <xf numFmtId="179" fontId="9" fillId="0" borderId="12" xfId="50" applyNumberFormat="1" applyFont="1" applyBorder="1" applyAlignment="1">
      <alignment horizontal="center" vertical="center"/>
    </xf>
    <xf numFmtId="0" fontId="9" fillId="0" borderId="2" xfId="50" applyFont="1" applyBorder="1" applyAlignment="1">
      <alignment vertical="center"/>
    </xf>
    <xf numFmtId="176" fontId="8" fillId="0" borderId="0" xfId="50" applyNumberFormat="1" applyFont="1" applyBorder="1" applyAlignment="1">
      <alignment horizontal="left" vertical="center"/>
    </xf>
    <xf numFmtId="177" fontId="9" fillId="0" borderId="2" xfId="50" applyNumberFormat="1" applyFont="1" applyBorder="1" applyAlignment="1">
      <alignment horizontal="center" vertical="center"/>
    </xf>
    <xf numFmtId="0" fontId="8" fillId="6" borderId="2" xfId="50" applyFont="1" applyFill="1" applyBorder="1" applyAlignment="1">
      <alignment horizontal="center" vertical="center" wrapText="1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23975" cy="6858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3350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DengXian Light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DengXian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43"/>
  <sheetViews>
    <sheetView tabSelected="1" zoomScale="110" zoomScaleNormal="110" topLeftCell="A10" workbookViewId="0">
      <selection activeCell="H23" sqref="H23:J23"/>
    </sheetView>
  </sheetViews>
  <sheetFormatPr defaultColWidth="8.875" defaultRowHeight="14.25"/>
  <cols>
    <col min="1" max="1" width="1.5" customWidth="1"/>
    <col min="2" max="3" width="2.125" customWidth="1"/>
    <col min="4" max="4" width="12.125" customWidth="1"/>
    <col min="5" max="5" width="0.875" customWidth="1"/>
    <col min="6" max="6" width="18" customWidth="1"/>
    <col min="7" max="7" width="12.6" customWidth="1"/>
    <col min="8" max="8" width="11.125" customWidth="1"/>
    <col min="9" max="9" width="1" customWidth="1"/>
    <col min="10" max="10" width="11.875" customWidth="1"/>
    <col min="11" max="11" width="21.5" customWidth="1"/>
  </cols>
  <sheetData>
    <row r="1" spans="2:11">
      <c r="B1" s="59"/>
      <c r="C1" s="59"/>
      <c r="D1" s="59"/>
      <c r="E1" s="59"/>
      <c r="F1" s="59"/>
      <c r="G1" s="59"/>
      <c r="H1" s="59"/>
      <c r="I1" s="59"/>
      <c r="J1" s="59"/>
      <c r="K1" s="59"/>
    </row>
    <row r="3" ht="18" spans="2:11">
      <c r="B3" s="4" t="s">
        <v>0</v>
      </c>
      <c r="C3" s="4"/>
      <c r="D3" s="4"/>
      <c r="E3" s="4"/>
      <c r="F3" s="4"/>
      <c r="G3" s="4"/>
      <c r="H3" s="4"/>
      <c r="I3" s="4"/>
      <c r="J3" s="4"/>
      <c r="K3" s="4"/>
    </row>
    <row r="4" ht="20.1" customHeight="1" spans="2:11">
      <c r="B4" s="60"/>
      <c r="C4" s="60"/>
      <c r="D4" s="60"/>
      <c r="E4" s="60"/>
      <c r="F4" s="60"/>
      <c r="G4" s="60"/>
      <c r="H4" s="60"/>
      <c r="I4" s="60"/>
      <c r="J4" s="60"/>
      <c r="K4" s="91"/>
    </row>
    <row r="5" ht="20.1" customHeight="1" spans="2:11">
      <c r="B5" s="61"/>
      <c r="C5" s="62"/>
      <c r="D5" s="63" t="s">
        <v>1</v>
      </c>
      <c r="E5" s="63"/>
      <c r="F5" s="64" t="s">
        <v>2</v>
      </c>
      <c r="G5" s="64"/>
      <c r="H5" s="63" t="s">
        <v>3</v>
      </c>
      <c r="I5" s="62"/>
      <c r="J5" s="64" t="s">
        <v>4</v>
      </c>
      <c r="K5" s="92"/>
    </row>
    <row r="6" ht="20.1" customHeight="1" spans="2:11">
      <c r="B6" s="65"/>
      <c r="C6" s="66"/>
      <c r="D6" s="67" t="s">
        <v>5</v>
      </c>
      <c r="E6" s="67"/>
      <c r="F6" s="68" t="s">
        <v>6</v>
      </c>
      <c r="G6" s="68"/>
      <c r="H6" s="67" t="s">
        <v>7</v>
      </c>
      <c r="I6" s="66"/>
      <c r="J6" s="68" t="s">
        <v>8</v>
      </c>
      <c r="K6" s="93"/>
    </row>
    <row r="7" ht="20.1" customHeight="1" spans="2:11">
      <c r="B7" s="65"/>
      <c r="C7" s="66"/>
      <c r="D7" s="67" t="s">
        <v>9</v>
      </c>
      <c r="E7" s="67"/>
      <c r="F7" s="68" t="s">
        <v>10</v>
      </c>
      <c r="G7" s="68"/>
      <c r="H7" s="67" t="s">
        <v>11</v>
      </c>
      <c r="I7" s="94"/>
      <c r="J7" s="95">
        <v>44057</v>
      </c>
      <c r="K7" s="93"/>
    </row>
    <row r="8" ht="20.1" customHeight="1" spans="2:11">
      <c r="B8" s="69"/>
      <c r="C8" s="70"/>
      <c r="D8" s="71"/>
      <c r="E8" s="71"/>
      <c r="F8" s="72"/>
      <c r="G8" s="72"/>
      <c r="H8" s="71" t="s">
        <v>12</v>
      </c>
      <c r="I8" s="96"/>
      <c r="J8" s="97" t="s">
        <v>13</v>
      </c>
      <c r="K8" s="98"/>
    </row>
    <row r="9" ht="20.1" customHeight="1" spans="2:11">
      <c r="B9" s="73"/>
      <c r="C9" s="73"/>
      <c r="D9" s="73"/>
      <c r="E9" s="73"/>
      <c r="F9" s="73"/>
      <c r="G9" s="73"/>
      <c r="H9" s="73"/>
      <c r="I9" s="73"/>
      <c r="J9" s="73"/>
      <c r="K9" s="73"/>
    </row>
    <row r="10" ht="20.1" customHeight="1" spans="2:11">
      <c r="B10" s="74" t="s">
        <v>14</v>
      </c>
      <c r="C10" s="75"/>
      <c r="D10" s="76" t="s">
        <v>15</v>
      </c>
      <c r="E10" s="76" t="s">
        <v>16</v>
      </c>
      <c r="F10" s="77"/>
      <c r="G10" s="78" t="s">
        <v>17</v>
      </c>
      <c r="H10" s="77" t="s">
        <v>18</v>
      </c>
      <c r="I10" s="76" t="s">
        <v>19</v>
      </c>
      <c r="J10" s="77"/>
      <c r="K10" s="78" t="s">
        <v>20</v>
      </c>
    </row>
    <row r="11" spans="2:11">
      <c r="B11" s="79">
        <v>1</v>
      </c>
      <c r="C11" s="80"/>
      <c r="D11" s="81" t="s">
        <v>21</v>
      </c>
      <c r="E11" s="82" t="s">
        <v>22</v>
      </c>
      <c r="F11" s="82"/>
      <c r="G11" s="83">
        <v>439</v>
      </c>
      <c r="H11" s="83">
        <f>G11</f>
        <v>439</v>
      </c>
      <c r="I11" s="76"/>
      <c r="J11" s="77"/>
      <c r="K11" s="99" t="s">
        <v>23</v>
      </c>
    </row>
    <row r="12" spans="2:11">
      <c r="B12" s="79">
        <v>4</v>
      </c>
      <c r="C12" s="80"/>
      <c r="D12" s="82" t="s">
        <v>24</v>
      </c>
      <c r="E12" s="82" t="s">
        <v>25</v>
      </c>
      <c r="F12" s="82"/>
      <c r="G12" s="83">
        <v>115.26</v>
      </c>
      <c r="H12" s="83">
        <f>G12</f>
        <v>115.26</v>
      </c>
      <c r="I12" s="100"/>
      <c r="J12" s="101"/>
      <c r="K12" s="102" t="s">
        <v>26</v>
      </c>
    </row>
    <row r="13" spans="2:11">
      <c r="B13" s="79">
        <v>5</v>
      </c>
      <c r="C13" s="80"/>
      <c r="D13" s="82"/>
      <c r="E13" s="82" t="s">
        <v>25</v>
      </c>
      <c r="F13" s="82"/>
      <c r="G13" s="83">
        <v>361.83</v>
      </c>
      <c r="H13" s="83">
        <f>G13</f>
        <v>361.83</v>
      </c>
      <c r="I13" s="100"/>
      <c r="J13" s="101"/>
      <c r="K13" s="102" t="s">
        <v>27</v>
      </c>
    </row>
    <row r="14" spans="2:11">
      <c r="B14" s="79"/>
      <c r="C14" s="80"/>
      <c r="D14" s="82"/>
      <c r="E14" s="82" t="s">
        <v>25</v>
      </c>
      <c r="F14" s="82"/>
      <c r="G14" s="83">
        <v>477.52</v>
      </c>
      <c r="H14" s="83">
        <f>G14</f>
        <v>477.52</v>
      </c>
      <c r="I14" s="100"/>
      <c r="J14" s="101"/>
      <c r="K14" s="102" t="s">
        <v>28</v>
      </c>
    </row>
    <row r="15" spans="2:11">
      <c r="B15" s="79"/>
      <c r="C15" s="80"/>
      <c r="D15" s="82"/>
      <c r="E15" s="82" t="s">
        <v>25</v>
      </c>
      <c r="F15" s="82"/>
      <c r="G15" s="83">
        <v>12.51</v>
      </c>
      <c r="H15" s="83">
        <f>G15</f>
        <v>12.51</v>
      </c>
      <c r="I15" s="100"/>
      <c r="J15" s="101"/>
      <c r="K15" s="102" t="s">
        <v>29</v>
      </c>
    </row>
    <row r="16" spans="2:11">
      <c r="B16" s="79"/>
      <c r="C16" s="80"/>
      <c r="D16" s="82"/>
      <c r="E16" s="82" t="s">
        <v>25</v>
      </c>
      <c r="F16" s="82"/>
      <c r="G16" s="83">
        <v>67</v>
      </c>
      <c r="H16" s="83">
        <f>G16</f>
        <v>67</v>
      </c>
      <c r="I16" s="100"/>
      <c r="J16" s="101"/>
      <c r="K16" s="102" t="s">
        <v>30</v>
      </c>
    </row>
    <row r="17" spans="2:11">
      <c r="B17" s="79"/>
      <c r="C17" s="80"/>
      <c r="D17" s="82"/>
      <c r="E17" s="82" t="s">
        <v>25</v>
      </c>
      <c r="F17" s="82"/>
      <c r="G17" s="83">
        <v>79</v>
      </c>
      <c r="H17" s="83">
        <f>G17</f>
        <v>79</v>
      </c>
      <c r="I17" s="100"/>
      <c r="J17" s="101"/>
      <c r="K17" s="102" t="s">
        <v>30</v>
      </c>
    </row>
    <row r="18" spans="2:11">
      <c r="B18" s="79"/>
      <c r="C18" s="80"/>
      <c r="D18" s="82"/>
      <c r="E18" s="82" t="s">
        <v>25</v>
      </c>
      <c r="F18" s="82"/>
      <c r="G18" s="83">
        <v>162</v>
      </c>
      <c r="H18" s="83">
        <f>G18</f>
        <v>162</v>
      </c>
      <c r="I18" s="100"/>
      <c r="J18" s="101"/>
      <c r="K18" s="102" t="s">
        <v>31</v>
      </c>
    </row>
    <row r="19" spans="2:11">
      <c r="B19" s="79">
        <v>8</v>
      </c>
      <c r="C19" s="80"/>
      <c r="D19" s="84" t="s">
        <v>32</v>
      </c>
      <c r="E19" s="82" t="s">
        <v>32</v>
      </c>
      <c r="F19" s="82"/>
      <c r="G19" s="83">
        <v>111.5</v>
      </c>
      <c r="H19" s="83">
        <v>111.5</v>
      </c>
      <c r="I19" s="100"/>
      <c r="J19" s="101"/>
      <c r="K19" s="103" t="s">
        <v>33</v>
      </c>
    </row>
    <row r="20" spans="2:11">
      <c r="B20" s="79">
        <v>9</v>
      </c>
      <c r="C20" s="80"/>
      <c r="D20" s="84"/>
      <c r="E20" s="82" t="s">
        <v>32</v>
      </c>
      <c r="F20" s="82"/>
      <c r="G20" s="83">
        <v>42</v>
      </c>
      <c r="H20" s="83"/>
      <c r="I20" s="104">
        <v>42</v>
      </c>
      <c r="J20" s="105"/>
      <c r="K20" s="102" t="s">
        <v>34</v>
      </c>
    </row>
    <row r="21" spans="2:11">
      <c r="B21" s="79">
        <v>10</v>
      </c>
      <c r="C21" s="80"/>
      <c r="D21" s="84"/>
      <c r="E21" s="82" t="s">
        <v>32</v>
      </c>
      <c r="F21" s="82"/>
      <c r="G21" s="83">
        <v>163</v>
      </c>
      <c r="H21" s="83">
        <v>163</v>
      </c>
      <c r="I21" s="100"/>
      <c r="J21" s="101"/>
      <c r="K21" s="102" t="s">
        <v>35</v>
      </c>
    </row>
    <row r="22" spans="2:11">
      <c r="B22" s="79">
        <v>11</v>
      </c>
      <c r="C22" s="80"/>
      <c r="D22" s="85" t="s">
        <v>36</v>
      </c>
      <c r="E22" s="82" t="s">
        <v>37</v>
      </c>
      <c r="F22" s="82"/>
      <c r="G22" s="83"/>
      <c r="H22" s="83"/>
      <c r="I22" s="100"/>
      <c r="J22" s="101"/>
      <c r="K22" s="102"/>
    </row>
    <row r="23" ht="20.1" customHeight="1" spans="2:11">
      <c r="B23" s="76" t="s">
        <v>38</v>
      </c>
      <c r="C23" s="86"/>
      <c r="D23" s="86"/>
      <c r="E23" s="86"/>
      <c r="F23" s="77"/>
      <c r="G23" s="87">
        <f>SUM(G11:G22)</f>
        <v>2030.62</v>
      </c>
      <c r="H23" s="87">
        <f>SUM(H11:H22)</f>
        <v>1988.62</v>
      </c>
      <c r="I23" s="106">
        <f>SUM(I11:J22)</f>
        <v>42</v>
      </c>
      <c r="J23" s="107"/>
      <c r="K23" s="108"/>
    </row>
    <row r="24" ht="20.1" customHeight="1" spans="2:11">
      <c r="B24" s="73"/>
      <c r="C24" s="73"/>
      <c r="D24" s="73"/>
      <c r="E24" s="73"/>
      <c r="F24" s="73"/>
      <c r="G24" s="73"/>
      <c r="H24" s="73"/>
      <c r="I24" s="73"/>
      <c r="J24" s="109"/>
      <c r="K24" s="73"/>
    </row>
    <row r="25" ht="20.1" customHeight="1" spans="2:11">
      <c r="B25" s="78" t="s">
        <v>18</v>
      </c>
      <c r="C25" s="78"/>
      <c r="D25" s="78"/>
      <c r="E25" s="78"/>
      <c r="F25" s="78"/>
      <c r="G25" s="78" t="s">
        <v>39</v>
      </c>
      <c r="H25" s="78"/>
      <c r="I25" s="78"/>
      <c r="J25" s="78"/>
      <c r="K25" s="78" t="s">
        <v>40</v>
      </c>
    </row>
    <row r="26" ht="20.1" customHeight="1" spans="2:11">
      <c r="B26" s="88">
        <f>H23</f>
        <v>1988.62</v>
      </c>
      <c r="C26" s="88"/>
      <c r="D26" s="88"/>
      <c r="E26" s="88"/>
      <c r="F26" s="88"/>
      <c r="G26" s="88">
        <f>I23</f>
        <v>42</v>
      </c>
      <c r="H26" s="88"/>
      <c r="I26" s="88"/>
      <c r="J26" s="88"/>
      <c r="K26" s="110">
        <f>SUM(B26:J26)</f>
        <v>2030.62</v>
      </c>
    </row>
    <row r="27" ht="20.1" customHeight="1" spans="2:11">
      <c r="B27" s="73"/>
      <c r="C27" s="73"/>
      <c r="D27" s="73"/>
      <c r="E27" s="73"/>
      <c r="F27" s="73"/>
      <c r="G27" s="73"/>
      <c r="H27" s="73"/>
      <c r="I27" s="73"/>
      <c r="J27" s="73"/>
      <c r="K27" s="73"/>
    </row>
    <row r="28" ht="20.1" customHeight="1" spans="2:11">
      <c r="B28" s="73" t="s">
        <v>41</v>
      </c>
      <c r="C28" s="73"/>
      <c r="D28" s="73"/>
      <c r="E28" s="73"/>
      <c r="F28" s="73" t="s">
        <v>42</v>
      </c>
      <c r="G28" s="73" t="s">
        <v>43</v>
      </c>
      <c r="H28" s="73"/>
      <c r="I28" s="73"/>
      <c r="J28" s="73" t="s">
        <v>44</v>
      </c>
      <c r="K28" s="73"/>
    </row>
    <row r="31" ht="18" spans="1:11">
      <c r="A31" s="4" t="s">
        <v>45</v>
      </c>
      <c r="B31" s="4"/>
      <c r="C31" s="4"/>
      <c r="D31" s="4"/>
      <c r="E31" s="4"/>
      <c r="F31" s="4"/>
      <c r="G31" s="4"/>
      <c r="H31" s="4"/>
      <c r="I31" s="4"/>
      <c r="J31" s="4"/>
      <c r="K31" s="4"/>
    </row>
    <row r="33" ht="20.1" customHeight="1" spans="2:11">
      <c r="B33" s="61"/>
      <c r="C33" s="62"/>
      <c r="D33" s="63" t="s">
        <v>1</v>
      </c>
      <c r="E33" s="63"/>
      <c r="F33" s="64" t="str">
        <f>F5</f>
        <v>姚艺婷</v>
      </c>
      <c r="G33" s="64"/>
      <c r="H33" s="63" t="s">
        <v>3</v>
      </c>
      <c r="I33" s="62"/>
      <c r="J33" s="64" t="str">
        <f>J5</f>
        <v>助理</v>
      </c>
      <c r="K33" s="92"/>
    </row>
    <row r="34" ht="20.1" customHeight="1" spans="2:11">
      <c r="B34" s="65"/>
      <c r="C34" s="66"/>
      <c r="D34" s="67" t="s">
        <v>5</v>
      </c>
      <c r="E34" s="67"/>
      <c r="F34" s="68" t="str">
        <f>F6</f>
        <v>腾冲</v>
      </c>
      <c r="G34" s="68"/>
      <c r="H34" s="67" t="s">
        <v>7</v>
      </c>
      <c r="I34" s="66"/>
      <c r="J34" s="68" t="str">
        <f>J6</f>
        <v>上海事业部</v>
      </c>
      <c r="K34" s="93"/>
    </row>
    <row r="35" ht="20.1" customHeight="1" spans="2:11">
      <c r="B35" s="65"/>
      <c r="C35" s="66"/>
      <c r="D35" s="67" t="s">
        <v>9</v>
      </c>
      <c r="E35" s="67"/>
      <c r="F35" s="68" t="str">
        <f>F7</f>
        <v>8.9-8.13</v>
      </c>
      <c r="G35" s="68"/>
      <c r="H35" s="67" t="s">
        <v>11</v>
      </c>
      <c r="I35" s="94"/>
      <c r="J35" s="95">
        <f>J7</f>
        <v>44057</v>
      </c>
      <c r="K35" s="93"/>
    </row>
    <row r="36" ht="20.1" customHeight="1" spans="2:11">
      <c r="B36" s="69"/>
      <c r="C36" s="70"/>
      <c r="D36" s="71"/>
      <c r="E36" s="71"/>
      <c r="F36" s="72"/>
      <c r="G36" s="72"/>
      <c r="H36" s="71" t="s">
        <v>12</v>
      </c>
      <c r="I36" s="96"/>
      <c r="J36" s="72" t="str">
        <f>J8</f>
        <v>HMOA-200808-SXY617</v>
      </c>
      <c r="K36" s="98"/>
    </row>
    <row r="37" ht="20.1" customHeight="1"/>
    <row r="38" ht="20.1" customHeight="1" spans="2:11">
      <c r="B38" s="82"/>
      <c r="C38" s="82"/>
      <c r="D38" s="89" t="s">
        <v>46</v>
      </c>
      <c r="E38" s="82" t="s">
        <v>47</v>
      </c>
      <c r="F38" s="82"/>
      <c r="G38" s="83" t="s">
        <v>48</v>
      </c>
      <c r="H38" s="83" t="s">
        <v>49</v>
      </c>
      <c r="I38" s="83" t="s">
        <v>38</v>
      </c>
      <c r="J38" s="83"/>
      <c r="K38" s="111" t="s">
        <v>20</v>
      </c>
    </row>
    <row r="39" spans="2:11">
      <c r="B39" s="82">
        <v>1</v>
      </c>
      <c r="C39" s="82"/>
      <c r="D39" s="89" t="str">
        <f>F34</f>
        <v>腾冲</v>
      </c>
      <c r="E39" s="82" t="s">
        <v>50</v>
      </c>
      <c r="F39" s="82"/>
      <c r="G39" s="83">
        <v>100</v>
      </c>
      <c r="H39" s="83">
        <v>4</v>
      </c>
      <c r="I39" s="100">
        <f>G39*H39</f>
        <v>400</v>
      </c>
      <c r="J39" s="101"/>
      <c r="K39" s="111"/>
    </row>
    <row r="40" ht="20.1" customHeight="1" spans="2:11">
      <c r="B40" s="82">
        <v>2</v>
      </c>
      <c r="C40" s="82"/>
      <c r="D40" s="89" t="str">
        <f>F34</f>
        <v>腾冲</v>
      </c>
      <c r="E40" s="82">
        <v>8.9</v>
      </c>
      <c r="F40" s="82"/>
      <c r="G40" s="83">
        <v>200</v>
      </c>
      <c r="H40" s="83">
        <v>1</v>
      </c>
      <c r="I40" s="100">
        <f>G40*H40</f>
        <v>200</v>
      </c>
      <c r="J40" s="101"/>
      <c r="K40" s="111"/>
    </row>
    <row r="41" ht="20.1" customHeight="1" spans="2:11">
      <c r="B41" s="82">
        <v>3</v>
      </c>
      <c r="C41" s="82"/>
      <c r="D41" s="90"/>
      <c r="E41" s="82"/>
      <c r="F41" s="82"/>
      <c r="G41" s="83"/>
      <c r="H41" s="83"/>
      <c r="I41" s="100"/>
      <c r="J41" s="101"/>
      <c r="K41" s="102"/>
    </row>
    <row r="42" ht="20.1" customHeight="1" spans="2:11">
      <c r="B42" s="76" t="s">
        <v>38</v>
      </c>
      <c r="C42" s="86"/>
      <c r="D42" s="86"/>
      <c r="E42" s="86"/>
      <c r="F42" s="77"/>
      <c r="G42" s="87"/>
      <c r="H42" s="87"/>
      <c r="I42" s="106">
        <f>SUM(I39:J41)</f>
        <v>600</v>
      </c>
      <c r="J42" s="107"/>
      <c r="K42" s="108"/>
    </row>
    <row r="43" ht="20.1" customHeight="1" spans="2:11">
      <c r="B43" s="73" t="s">
        <v>41</v>
      </c>
      <c r="C43" s="73"/>
      <c r="D43" s="73"/>
      <c r="E43" s="73"/>
      <c r="F43" s="73" t="s">
        <v>42</v>
      </c>
      <c r="G43" s="73" t="s">
        <v>43</v>
      </c>
      <c r="H43" s="73"/>
      <c r="I43" s="73"/>
      <c r="J43" s="73" t="s">
        <v>44</v>
      </c>
      <c r="K43" s="73"/>
    </row>
  </sheetData>
  <mergeCells count="62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B12:C12"/>
    <mergeCell ref="E12:F12"/>
    <mergeCell ref="B13:C13"/>
    <mergeCell ref="E13:F13"/>
    <mergeCell ref="E14:F14"/>
    <mergeCell ref="E15:F15"/>
    <mergeCell ref="E16:F16"/>
    <mergeCell ref="E17:F17"/>
    <mergeCell ref="E18:F18"/>
    <mergeCell ref="B19:C19"/>
    <mergeCell ref="E19:F19"/>
    <mergeCell ref="B20:C20"/>
    <mergeCell ref="E20:F20"/>
    <mergeCell ref="I20:J20"/>
    <mergeCell ref="B21:C21"/>
    <mergeCell ref="E21:F21"/>
    <mergeCell ref="B22:C22"/>
    <mergeCell ref="E22:F22"/>
    <mergeCell ref="I22:J22"/>
    <mergeCell ref="B23:F23"/>
    <mergeCell ref="I23:J23"/>
    <mergeCell ref="B25:F25"/>
    <mergeCell ref="G25:J25"/>
    <mergeCell ref="B26:F26"/>
    <mergeCell ref="G26:J26"/>
    <mergeCell ref="A31:K31"/>
    <mergeCell ref="F33:G33"/>
    <mergeCell ref="J33:K33"/>
    <mergeCell ref="F34:G34"/>
    <mergeCell ref="J34:K34"/>
    <mergeCell ref="F35:G35"/>
    <mergeCell ref="J35:K35"/>
    <mergeCell ref="J36:K36"/>
    <mergeCell ref="B38:C38"/>
    <mergeCell ref="E38:F38"/>
    <mergeCell ref="I38:J38"/>
    <mergeCell ref="B39:C39"/>
    <mergeCell ref="E39:F39"/>
    <mergeCell ref="I39:J39"/>
    <mergeCell ref="B40:C40"/>
    <mergeCell ref="E40:F40"/>
    <mergeCell ref="I40:J40"/>
    <mergeCell ref="B41:C41"/>
    <mergeCell ref="E41:F41"/>
    <mergeCell ref="I41:J41"/>
    <mergeCell ref="B42:F42"/>
    <mergeCell ref="I42:J42"/>
    <mergeCell ref="D12:D18"/>
    <mergeCell ref="D19:D21"/>
  </mergeCells>
  <pageMargins left="0.699305555555556" right="0.699305555555556" top="0.75" bottom="0.75" header="0.3" footer="0.3"/>
  <pageSetup paperSize="9" scale="89" orientation="portrait"/>
  <headerFooter/>
  <colBreaks count="1" manualBreakCount="1">
    <brk id="11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1"/>
  <sheetViews>
    <sheetView topLeftCell="A28" workbookViewId="0">
      <selection activeCell="H4" sqref="H4:I5"/>
    </sheetView>
  </sheetViews>
  <sheetFormatPr defaultColWidth="8.875" defaultRowHeight="21" customHeight="1"/>
  <cols>
    <col min="1" max="1" width="8.875" style="2"/>
    <col min="2" max="2" width="16.625" customWidth="1"/>
    <col min="3" max="3" width="13.125" style="3" customWidth="1"/>
    <col min="4" max="4" width="8.875" style="2"/>
    <col min="5" max="5" width="13.125" style="2" customWidth="1"/>
    <col min="6" max="6" width="9.375"/>
    <col min="8" max="8" width="9.375"/>
    <col min="9" max="9" width="24.875" customWidth="1"/>
    <col min="10" max="10" width="39.5" customWidth="1"/>
  </cols>
  <sheetData>
    <row r="2" customHeight="1" spans="3:12">
      <c r="C2" s="4" t="s">
        <v>51</v>
      </c>
      <c r="D2" s="4"/>
      <c r="E2" s="4"/>
      <c r="F2" s="4"/>
      <c r="G2" s="4"/>
      <c r="H2" s="4"/>
      <c r="I2" s="40"/>
      <c r="J2" s="40"/>
      <c r="K2" s="40"/>
      <c r="L2" s="40"/>
    </row>
    <row r="4" customHeight="1" spans="8:10">
      <c r="H4" s="5" t="s">
        <v>52</v>
      </c>
      <c r="I4" s="5"/>
      <c r="J4" s="5" t="s">
        <v>53</v>
      </c>
    </row>
    <row r="5" customHeight="1" spans="8:10">
      <c r="H5" s="6"/>
      <c r="I5" s="6"/>
      <c r="J5" s="6"/>
    </row>
    <row r="6" customHeight="1" spans="1:10">
      <c r="A6" s="7" t="s">
        <v>14</v>
      </c>
      <c r="B6" s="8" t="s">
        <v>54</v>
      </c>
      <c r="C6" s="9" t="s">
        <v>55</v>
      </c>
      <c r="D6" s="9"/>
      <c r="E6" s="9"/>
      <c r="F6" s="10" t="s">
        <v>56</v>
      </c>
      <c r="G6" s="10"/>
      <c r="H6" s="10"/>
      <c r="I6" s="10"/>
      <c r="J6" s="8" t="s">
        <v>57</v>
      </c>
    </row>
    <row r="7" customHeight="1" spans="1:10">
      <c r="A7" s="7"/>
      <c r="B7" s="8"/>
      <c r="C7" s="11" t="s">
        <v>58</v>
      </c>
      <c r="D7" s="12" t="s">
        <v>59</v>
      </c>
      <c r="E7" s="9" t="s">
        <v>60</v>
      </c>
      <c r="F7" s="10" t="s">
        <v>61</v>
      </c>
      <c r="G7" s="10" t="s">
        <v>62</v>
      </c>
      <c r="H7" s="10" t="s">
        <v>63</v>
      </c>
      <c r="I7" s="10" t="s">
        <v>64</v>
      </c>
      <c r="J7" s="8"/>
    </row>
    <row r="8" customHeight="1" spans="1:10">
      <c r="A8" s="13">
        <v>1</v>
      </c>
      <c r="B8" s="14" t="s">
        <v>65</v>
      </c>
      <c r="C8" s="15">
        <v>0</v>
      </c>
      <c r="D8" s="13">
        <v>0</v>
      </c>
      <c r="E8" s="16">
        <f>C8*D8</f>
        <v>0</v>
      </c>
      <c r="F8" s="15">
        <v>0</v>
      </c>
      <c r="G8" s="15">
        <v>0</v>
      </c>
      <c r="H8" s="15">
        <f>F8+G8</f>
        <v>0</v>
      </c>
      <c r="I8" s="41"/>
      <c r="J8" s="42" t="s">
        <v>66</v>
      </c>
    </row>
    <row r="9" customHeight="1" spans="1:10">
      <c r="A9" s="13"/>
      <c r="B9" s="14"/>
      <c r="C9" s="15"/>
      <c r="D9" s="13"/>
      <c r="E9" s="16"/>
      <c r="F9" s="15">
        <v>0</v>
      </c>
      <c r="G9" s="15">
        <v>0</v>
      </c>
      <c r="H9" s="15">
        <f>F9+G9</f>
        <v>0</v>
      </c>
      <c r="I9" s="41"/>
      <c r="J9" s="43"/>
    </row>
    <row r="10" customHeight="1" spans="1:10">
      <c r="A10" s="13"/>
      <c r="B10" s="14"/>
      <c r="C10" s="15"/>
      <c r="D10" s="13"/>
      <c r="E10" s="16"/>
      <c r="F10" s="15">
        <v>0</v>
      </c>
      <c r="G10" s="15">
        <v>0</v>
      </c>
      <c r="H10" s="15">
        <f>F10+G10</f>
        <v>0</v>
      </c>
      <c r="I10" s="41"/>
      <c r="J10" s="43"/>
    </row>
    <row r="11" customHeight="1" spans="1:10">
      <c r="A11" s="13"/>
      <c r="B11" s="14"/>
      <c r="C11" s="15"/>
      <c r="D11" s="13"/>
      <c r="E11" s="16"/>
      <c r="F11" s="15">
        <v>0</v>
      </c>
      <c r="G11" s="15">
        <v>0</v>
      </c>
      <c r="H11" s="15">
        <f>F11+G11</f>
        <v>0</v>
      </c>
      <c r="I11" s="41"/>
      <c r="J11" s="43"/>
    </row>
    <row r="12" customHeight="1" spans="1:10">
      <c r="A12" s="13"/>
      <c r="B12" s="14"/>
      <c r="C12" s="15"/>
      <c r="D12" s="13"/>
      <c r="E12" s="16"/>
      <c r="F12" s="15">
        <v>0</v>
      </c>
      <c r="G12" s="15">
        <v>0</v>
      </c>
      <c r="H12" s="15">
        <f>F12+G12</f>
        <v>0</v>
      </c>
      <c r="I12" s="41"/>
      <c r="J12" s="43"/>
    </row>
    <row r="13" s="1" customFormat="1" customHeight="1" spans="1:10">
      <c r="A13" s="17"/>
      <c r="B13" s="18" t="s">
        <v>67</v>
      </c>
      <c r="C13" s="19">
        <f>SUM(C8)</f>
        <v>0</v>
      </c>
      <c r="D13" s="20">
        <f>SUM(D8)</f>
        <v>0</v>
      </c>
      <c r="E13" s="20">
        <f>SUM(E8)</f>
        <v>0</v>
      </c>
      <c r="F13" s="19">
        <f>SUM(F8:F12)</f>
        <v>0</v>
      </c>
      <c r="G13" s="19">
        <f t="shared" ref="G13:H13" si="0">SUM(G8:G12)</f>
        <v>0</v>
      </c>
      <c r="H13" s="19">
        <f t="shared" si="0"/>
        <v>0</v>
      </c>
      <c r="I13" s="44"/>
      <c r="J13" s="45"/>
    </row>
    <row r="14" customHeight="1" spans="1:10">
      <c r="A14" s="21">
        <v>2</v>
      </c>
      <c r="B14" s="22" t="s">
        <v>68</v>
      </c>
      <c r="C14" s="23">
        <v>0</v>
      </c>
      <c r="D14" s="21">
        <v>0</v>
      </c>
      <c r="E14" s="23">
        <f>C14*D14</f>
        <v>0</v>
      </c>
      <c r="F14" s="15">
        <v>0</v>
      </c>
      <c r="G14" s="15">
        <v>0</v>
      </c>
      <c r="H14" s="15">
        <f>F14+G14</f>
        <v>0</v>
      </c>
      <c r="I14" s="41"/>
      <c r="J14" s="42" t="s">
        <v>69</v>
      </c>
    </row>
    <row r="15" customHeight="1" spans="1:10">
      <c r="A15" s="24"/>
      <c r="B15" s="25"/>
      <c r="C15" s="26"/>
      <c r="D15" s="24"/>
      <c r="E15" s="26"/>
      <c r="F15" s="15">
        <v>0</v>
      </c>
      <c r="G15" s="15">
        <v>0</v>
      </c>
      <c r="H15" s="15">
        <f t="shared" ref="H15" si="1">F15+G15</f>
        <v>0</v>
      </c>
      <c r="I15" s="41"/>
      <c r="J15" s="43"/>
    </row>
    <row r="16" s="1" customFormat="1" customHeight="1" spans="1:10">
      <c r="A16" s="17"/>
      <c r="B16" s="18" t="s">
        <v>70</v>
      </c>
      <c r="C16" s="19">
        <f>SUM(C14)</f>
        <v>0</v>
      </c>
      <c r="D16" s="20">
        <f>SUM(D14)</f>
        <v>0</v>
      </c>
      <c r="E16" s="20">
        <f>SUM(E14)</f>
        <v>0</v>
      </c>
      <c r="F16" s="19">
        <f>SUM(F14:F15)</f>
        <v>0</v>
      </c>
      <c r="G16" s="19">
        <f>SUM(G14:G15)</f>
        <v>0</v>
      </c>
      <c r="H16" s="19">
        <f>SUM(H14:H15)</f>
        <v>0</v>
      </c>
      <c r="I16" s="44"/>
      <c r="J16" s="45"/>
    </row>
    <row r="17" customHeight="1" spans="1:10">
      <c r="A17" s="21">
        <v>3</v>
      </c>
      <c r="B17" s="22" t="s">
        <v>71</v>
      </c>
      <c r="C17" s="23">
        <v>0</v>
      </c>
      <c r="D17" s="21">
        <v>0</v>
      </c>
      <c r="E17" s="23">
        <f>C17*D17</f>
        <v>0</v>
      </c>
      <c r="F17" s="15">
        <v>0</v>
      </c>
      <c r="G17" s="15">
        <v>0</v>
      </c>
      <c r="H17" s="15">
        <f>F17+G17</f>
        <v>0</v>
      </c>
      <c r="I17" s="41"/>
      <c r="J17" s="46" t="s">
        <v>72</v>
      </c>
    </row>
    <row r="18" customHeight="1" spans="1:10">
      <c r="A18" s="27"/>
      <c r="B18" s="28"/>
      <c r="C18" s="29"/>
      <c r="D18" s="27"/>
      <c r="E18" s="29"/>
      <c r="F18" s="15">
        <v>0</v>
      </c>
      <c r="G18" s="15">
        <v>0</v>
      </c>
      <c r="H18" s="15">
        <f>F18+G18</f>
        <v>0</v>
      </c>
      <c r="I18" s="41"/>
      <c r="J18" s="47"/>
    </row>
    <row r="19" customHeight="1" spans="1:10">
      <c r="A19" s="27"/>
      <c r="B19" s="28"/>
      <c r="C19" s="29"/>
      <c r="D19" s="27"/>
      <c r="E19" s="29"/>
      <c r="F19" s="15">
        <v>0</v>
      </c>
      <c r="G19" s="15">
        <v>0</v>
      </c>
      <c r="H19" s="15">
        <f>F19+G19</f>
        <v>0</v>
      </c>
      <c r="I19" s="41"/>
      <c r="J19" s="47"/>
    </row>
    <row r="20" customHeight="1" spans="1:10">
      <c r="A20" s="27"/>
      <c r="B20" s="28"/>
      <c r="C20" s="29"/>
      <c r="D20" s="27"/>
      <c r="E20" s="29"/>
      <c r="F20" s="15">
        <v>0</v>
      </c>
      <c r="G20" s="15">
        <v>0</v>
      </c>
      <c r="H20" s="15">
        <f>F20+G20</f>
        <v>0</v>
      </c>
      <c r="I20" s="41"/>
      <c r="J20" s="47"/>
    </row>
    <row r="21" s="1" customFormat="1" customHeight="1" spans="1:10">
      <c r="A21" s="17"/>
      <c r="B21" s="18" t="s">
        <v>73</v>
      </c>
      <c r="C21" s="19">
        <f>SUM(C17)</f>
        <v>0</v>
      </c>
      <c r="D21" s="20">
        <f t="shared" ref="D21:E21" si="2">SUM(D17)</f>
        <v>0</v>
      </c>
      <c r="E21" s="20">
        <f t="shared" si="2"/>
        <v>0</v>
      </c>
      <c r="F21" s="19">
        <f>SUM(F17:F20)</f>
        <v>0</v>
      </c>
      <c r="G21" s="19">
        <f>SUM(G17:G20)</f>
        <v>0</v>
      </c>
      <c r="H21" s="19">
        <f>SUM(H17:H20)</f>
        <v>0</v>
      </c>
      <c r="I21" s="44"/>
      <c r="J21" s="48"/>
    </row>
    <row r="22" ht="20" customHeight="1" spans="1:10">
      <c r="A22" s="13">
        <v>4</v>
      </c>
      <c r="B22" s="14" t="s">
        <v>74</v>
      </c>
      <c r="C22" s="15">
        <v>0</v>
      </c>
      <c r="D22" s="13">
        <v>0</v>
      </c>
      <c r="E22" s="16">
        <f>C22*D22</f>
        <v>0</v>
      </c>
      <c r="F22" s="15">
        <v>0</v>
      </c>
      <c r="G22" s="15">
        <v>0</v>
      </c>
      <c r="H22" s="15">
        <f>F22+G22</f>
        <v>0</v>
      </c>
      <c r="I22" s="49"/>
      <c r="J22" s="46" t="s">
        <v>75</v>
      </c>
    </row>
    <row r="23" ht="20" customHeight="1" spans="1:10">
      <c r="A23" s="13"/>
      <c r="B23" s="14"/>
      <c r="C23" s="15"/>
      <c r="D23" s="13"/>
      <c r="E23" s="16"/>
      <c r="F23" s="15">
        <v>0</v>
      </c>
      <c r="G23" s="15">
        <v>0</v>
      </c>
      <c r="H23" s="15">
        <f>F23+G23</f>
        <v>0</v>
      </c>
      <c r="I23" s="49"/>
      <c r="J23" s="47"/>
    </row>
    <row r="24" customHeight="1" spans="1:10">
      <c r="A24" s="13"/>
      <c r="B24" s="14"/>
      <c r="C24" s="15"/>
      <c r="D24" s="13"/>
      <c r="E24" s="16"/>
      <c r="F24" s="15">
        <v>0</v>
      </c>
      <c r="G24" s="15">
        <v>0</v>
      </c>
      <c r="H24" s="15">
        <f>F24+G24</f>
        <v>0</v>
      </c>
      <c r="I24" s="49"/>
      <c r="J24" s="47"/>
    </row>
    <row r="25" customHeight="1" spans="1:10">
      <c r="A25" s="13"/>
      <c r="B25" s="14"/>
      <c r="C25" s="15"/>
      <c r="D25" s="13"/>
      <c r="E25" s="16"/>
      <c r="F25" s="15">
        <v>0</v>
      </c>
      <c r="G25" s="15">
        <v>0</v>
      </c>
      <c r="H25" s="15">
        <f>F25+G25</f>
        <v>0</v>
      </c>
      <c r="I25" s="49"/>
      <c r="J25" s="47"/>
    </row>
    <row r="26" customHeight="1" spans="1:10">
      <c r="A26" s="13"/>
      <c r="B26" s="14"/>
      <c r="C26" s="15"/>
      <c r="D26" s="13"/>
      <c r="E26" s="16"/>
      <c r="F26" s="15">
        <v>0</v>
      </c>
      <c r="G26" s="15">
        <v>0</v>
      </c>
      <c r="H26" s="15">
        <f>F26+G26</f>
        <v>0</v>
      </c>
      <c r="I26" s="49"/>
      <c r="J26" s="47"/>
    </row>
    <row r="27" s="1" customFormat="1" customHeight="1" spans="1:10">
      <c r="A27" s="17"/>
      <c r="B27" s="18" t="s">
        <v>76</v>
      </c>
      <c r="C27" s="19">
        <f>C22</f>
        <v>0</v>
      </c>
      <c r="D27" s="20">
        <f>D22</f>
        <v>0</v>
      </c>
      <c r="E27" s="20">
        <f>E22</f>
        <v>0</v>
      </c>
      <c r="F27" s="19">
        <f>SUM(F22:F26)</f>
        <v>0</v>
      </c>
      <c r="G27" s="19">
        <f>SUM(G22:G26)</f>
        <v>0</v>
      </c>
      <c r="H27" s="19">
        <f>SUM(H22:H26)</f>
        <v>0</v>
      </c>
      <c r="I27" s="44"/>
      <c r="J27" s="48"/>
    </row>
    <row r="28" customHeight="1" spans="1:10">
      <c r="A28" s="21">
        <v>5</v>
      </c>
      <c r="B28" s="22" t="s">
        <v>77</v>
      </c>
      <c r="C28" s="23">
        <v>7000</v>
      </c>
      <c r="D28" s="21">
        <v>0</v>
      </c>
      <c r="E28" s="23">
        <f>C28</f>
        <v>7000</v>
      </c>
      <c r="F28" s="15">
        <v>0</v>
      </c>
      <c r="G28" s="15">
        <v>8</v>
      </c>
      <c r="H28" s="15">
        <f>F28+G28</f>
        <v>8</v>
      </c>
      <c r="I28" s="49" t="s">
        <v>78</v>
      </c>
      <c r="J28" s="50" t="s">
        <v>79</v>
      </c>
    </row>
    <row r="29" customHeight="1" spans="1:10">
      <c r="A29" s="27"/>
      <c r="B29" s="28"/>
      <c r="C29" s="29"/>
      <c r="D29" s="27"/>
      <c r="E29" s="29"/>
      <c r="F29" s="15">
        <v>4662</v>
      </c>
      <c r="G29" s="15">
        <v>0</v>
      </c>
      <c r="H29" s="15">
        <f>F29+G29</f>
        <v>4662</v>
      </c>
      <c r="I29" s="49" t="s">
        <v>80</v>
      </c>
      <c r="J29" s="51"/>
    </row>
    <row r="30" customHeight="1" spans="1:10">
      <c r="A30" s="27"/>
      <c r="B30" s="28"/>
      <c r="C30" s="29"/>
      <c r="D30" s="27"/>
      <c r="E30" s="29"/>
      <c r="F30" s="15">
        <v>2450</v>
      </c>
      <c r="G30" s="15">
        <v>0</v>
      </c>
      <c r="H30" s="15">
        <f>F30+G30</f>
        <v>2450</v>
      </c>
      <c r="I30" s="49" t="s">
        <v>81</v>
      </c>
      <c r="J30" s="51"/>
    </row>
    <row r="31" customHeight="1" spans="1:10">
      <c r="A31" s="27"/>
      <c r="B31" s="28"/>
      <c r="C31" s="29"/>
      <c r="D31" s="27"/>
      <c r="E31" s="29"/>
      <c r="F31" s="15">
        <v>275</v>
      </c>
      <c r="G31" s="15">
        <v>0</v>
      </c>
      <c r="H31" s="15">
        <f>F31+G31</f>
        <v>275</v>
      </c>
      <c r="I31" s="49" t="s">
        <v>82</v>
      </c>
      <c r="J31" s="51"/>
    </row>
    <row r="32" customHeight="1" spans="1:10">
      <c r="A32" s="27"/>
      <c r="B32" s="28"/>
      <c r="C32" s="29"/>
      <c r="D32" s="27"/>
      <c r="E32" s="29"/>
      <c r="F32" s="15">
        <v>1500</v>
      </c>
      <c r="G32" s="15">
        <v>0</v>
      </c>
      <c r="H32" s="15">
        <f>F32+G32</f>
        <v>1500</v>
      </c>
      <c r="I32" s="49" t="s">
        <v>83</v>
      </c>
      <c r="J32" s="51"/>
    </row>
    <row r="33" customHeight="1" spans="1:10">
      <c r="A33" s="27"/>
      <c r="B33" s="28"/>
      <c r="C33" s="30"/>
      <c r="D33" s="31"/>
      <c r="E33" s="30"/>
      <c r="F33" s="15">
        <v>0</v>
      </c>
      <c r="G33" s="15">
        <v>300</v>
      </c>
      <c r="H33" s="15">
        <f>F33+G33</f>
        <v>300</v>
      </c>
      <c r="I33" s="49" t="s">
        <v>84</v>
      </c>
      <c r="J33" s="51"/>
    </row>
    <row r="34" customHeight="1" spans="1:10">
      <c r="A34" s="27"/>
      <c r="B34" s="28"/>
      <c r="C34" s="26"/>
      <c r="D34" s="24"/>
      <c r="E34" s="26"/>
      <c r="F34" s="15">
        <v>2000</v>
      </c>
      <c r="G34" s="15">
        <v>0</v>
      </c>
      <c r="H34" s="15">
        <f>F34+G34</f>
        <v>2000</v>
      </c>
      <c r="I34" s="49" t="s">
        <v>85</v>
      </c>
      <c r="J34" s="51"/>
    </row>
    <row r="35" s="1" customFormat="1" customHeight="1" spans="1:10">
      <c r="A35" s="17"/>
      <c r="B35" s="18" t="s">
        <v>86</v>
      </c>
      <c r="C35" s="19">
        <f>SUM(C28:C34)</f>
        <v>7000</v>
      </c>
      <c r="D35" s="20">
        <f t="shared" ref="D35" si="3">SUM(D28)</f>
        <v>0</v>
      </c>
      <c r="E35" s="20">
        <f>E28+E34</f>
        <v>7000</v>
      </c>
      <c r="F35" s="19">
        <f>SUM(F28:F34)</f>
        <v>10887</v>
      </c>
      <c r="G35" s="19">
        <f>SUM(G28:G34)</f>
        <v>308</v>
      </c>
      <c r="H35" s="19">
        <f>SUM(H28:H34)</f>
        <v>11195</v>
      </c>
      <c r="I35" s="44"/>
      <c r="J35" s="52"/>
    </row>
    <row r="36" customHeight="1" spans="1:10">
      <c r="A36" s="13">
        <v>6</v>
      </c>
      <c r="B36" s="14" t="s">
        <v>87</v>
      </c>
      <c r="C36" s="15">
        <v>0</v>
      </c>
      <c r="D36" s="13">
        <v>0</v>
      </c>
      <c r="E36" s="16">
        <f>C36*D36</f>
        <v>0</v>
      </c>
      <c r="F36" s="15">
        <v>0</v>
      </c>
      <c r="G36" s="15">
        <v>0</v>
      </c>
      <c r="H36" s="15">
        <f>F36+G36</f>
        <v>0</v>
      </c>
      <c r="I36" s="41"/>
      <c r="J36" s="42" t="s">
        <v>88</v>
      </c>
    </row>
    <row r="37" customHeight="1" spans="1:10">
      <c r="A37" s="13"/>
      <c r="B37" s="14"/>
      <c r="C37" s="15"/>
      <c r="D37" s="13"/>
      <c r="E37" s="16"/>
      <c r="F37" s="15">
        <v>0</v>
      </c>
      <c r="G37" s="15">
        <v>0</v>
      </c>
      <c r="H37" s="15">
        <f>F37+G37</f>
        <v>0</v>
      </c>
      <c r="I37" s="41"/>
      <c r="J37" s="47"/>
    </row>
    <row r="38" customHeight="1" spans="1:10">
      <c r="A38" s="13"/>
      <c r="B38" s="14"/>
      <c r="C38" s="15"/>
      <c r="D38" s="13"/>
      <c r="E38" s="16"/>
      <c r="F38" s="15">
        <v>0</v>
      </c>
      <c r="G38" s="15">
        <v>0</v>
      </c>
      <c r="H38" s="15">
        <f t="shared" ref="H38:H50" si="4">F38+G38</f>
        <v>0</v>
      </c>
      <c r="I38" s="41"/>
      <c r="J38" s="47"/>
    </row>
    <row r="39" s="1" customFormat="1" customHeight="1" spans="1:10">
      <c r="A39" s="17"/>
      <c r="B39" s="18" t="s">
        <v>89</v>
      </c>
      <c r="C39" s="19">
        <f>SUM(C36)</f>
        <v>0</v>
      </c>
      <c r="D39" s="20">
        <f t="shared" ref="D39:E39" si="5">SUM(D36)</f>
        <v>0</v>
      </c>
      <c r="E39" s="20">
        <f t="shared" si="5"/>
        <v>0</v>
      </c>
      <c r="F39" s="19">
        <f>SUM(F36:F38)</f>
        <v>0</v>
      </c>
      <c r="G39" s="19">
        <f>SUM(G36:G38)</f>
        <v>0</v>
      </c>
      <c r="H39" s="19">
        <f>SUM(H36:H38)</f>
        <v>0</v>
      </c>
      <c r="I39" s="44"/>
      <c r="J39" s="48"/>
    </row>
    <row r="40" customHeight="1" spans="1:10">
      <c r="A40" s="13">
        <v>7</v>
      </c>
      <c r="B40" s="14" t="s">
        <v>90</v>
      </c>
      <c r="C40" s="15">
        <v>0</v>
      </c>
      <c r="D40" s="13">
        <v>0</v>
      </c>
      <c r="E40" s="16">
        <f>C40</f>
        <v>0</v>
      </c>
      <c r="F40" s="15">
        <v>0</v>
      </c>
      <c r="G40" s="15">
        <v>0</v>
      </c>
      <c r="H40" s="15">
        <f t="shared" si="4"/>
        <v>0</v>
      </c>
      <c r="I40" s="41"/>
      <c r="J40" s="53"/>
    </row>
    <row r="41" customHeight="1" spans="1:10">
      <c r="A41" s="13"/>
      <c r="B41" s="14"/>
      <c r="C41" s="15"/>
      <c r="D41" s="13"/>
      <c r="E41" s="16"/>
      <c r="F41" s="15">
        <v>0</v>
      </c>
      <c r="G41" s="15">
        <v>0</v>
      </c>
      <c r="H41" s="15">
        <f t="shared" si="4"/>
        <v>0</v>
      </c>
      <c r="I41" s="41"/>
      <c r="J41" s="54"/>
    </row>
    <row r="42" customHeight="1" spans="1:10">
      <c r="A42" s="13"/>
      <c r="B42" s="14"/>
      <c r="C42" s="15"/>
      <c r="D42" s="13"/>
      <c r="E42" s="16"/>
      <c r="F42" s="15">
        <v>0</v>
      </c>
      <c r="G42" s="15">
        <v>0</v>
      </c>
      <c r="H42" s="15">
        <f t="shared" si="4"/>
        <v>0</v>
      </c>
      <c r="I42" s="41"/>
      <c r="J42" s="54"/>
    </row>
    <row r="43" customHeight="1" spans="1:10">
      <c r="A43" s="13"/>
      <c r="B43" s="14"/>
      <c r="C43" s="15"/>
      <c r="D43" s="13"/>
      <c r="E43" s="16"/>
      <c r="F43" s="15">
        <v>0</v>
      </c>
      <c r="G43" s="15">
        <v>0</v>
      </c>
      <c r="H43" s="15">
        <f t="shared" si="4"/>
        <v>0</v>
      </c>
      <c r="I43" s="41"/>
      <c r="J43" s="54"/>
    </row>
    <row r="44" s="1" customFormat="1" customHeight="1" spans="1:10">
      <c r="A44" s="17"/>
      <c r="B44" s="18" t="s">
        <v>91</v>
      </c>
      <c r="C44" s="19">
        <f>SUM(C40)</f>
        <v>0</v>
      </c>
      <c r="D44" s="20">
        <f t="shared" ref="D44:E44" si="6">SUM(D40)</f>
        <v>0</v>
      </c>
      <c r="E44" s="20">
        <f t="shared" si="6"/>
        <v>0</v>
      </c>
      <c r="F44" s="19">
        <f>SUM(F40:F43)</f>
        <v>0</v>
      </c>
      <c r="G44" s="19">
        <f t="shared" ref="G44:H44" si="7">SUM(G40:G43)</f>
        <v>0</v>
      </c>
      <c r="H44" s="19">
        <f t="shared" si="7"/>
        <v>0</v>
      </c>
      <c r="I44" s="44"/>
      <c r="J44" s="55"/>
    </row>
    <row r="45" customHeight="1" spans="1:10">
      <c r="A45" s="13">
        <v>8</v>
      </c>
      <c r="B45" s="14" t="s">
        <v>92</v>
      </c>
      <c r="C45" s="15">
        <v>0</v>
      </c>
      <c r="D45" s="13">
        <v>0</v>
      </c>
      <c r="E45" s="16">
        <f>C45*D45</f>
        <v>0</v>
      </c>
      <c r="F45" s="15">
        <v>0</v>
      </c>
      <c r="G45" s="15">
        <v>0</v>
      </c>
      <c r="H45" s="15">
        <f t="shared" si="4"/>
        <v>0</v>
      </c>
      <c r="I45" s="41"/>
      <c r="J45" s="46" t="s">
        <v>93</v>
      </c>
    </row>
    <row r="46" customHeight="1" spans="1:10">
      <c r="A46" s="13"/>
      <c r="B46" s="14"/>
      <c r="C46" s="15"/>
      <c r="D46" s="13"/>
      <c r="E46" s="16"/>
      <c r="F46" s="15">
        <v>0</v>
      </c>
      <c r="G46" s="15">
        <v>0</v>
      </c>
      <c r="H46" s="15">
        <f t="shared" si="4"/>
        <v>0</v>
      </c>
      <c r="I46" s="41"/>
      <c r="J46" s="47"/>
    </row>
    <row r="47" s="1" customFormat="1" customHeight="1" spans="1:10">
      <c r="A47" s="17"/>
      <c r="B47" s="18" t="s">
        <v>94</v>
      </c>
      <c r="C47" s="19">
        <f>SUM(C45)</f>
        <v>0</v>
      </c>
      <c r="D47" s="20">
        <f t="shared" ref="D47:E47" si="8">SUM(D45)</f>
        <v>0</v>
      </c>
      <c r="E47" s="20">
        <f t="shared" si="8"/>
        <v>0</v>
      </c>
      <c r="F47" s="19">
        <f>SUM(F45:F46)</f>
        <v>0</v>
      </c>
      <c r="G47" s="19">
        <f t="shared" ref="G47:H47" si="9">SUM(G45:G46)</f>
        <v>0</v>
      </c>
      <c r="H47" s="19">
        <f t="shared" si="9"/>
        <v>0</v>
      </c>
      <c r="I47" s="44"/>
      <c r="J47" s="48"/>
    </row>
    <row r="48" customHeight="1" spans="1:10">
      <c r="A48" s="13">
        <v>9</v>
      </c>
      <c r="B48" s="14" t="s">
        <v>95</v>
      </c>
      <c r="C48" s="15">
        <v>0</v>
      </c>
      <c r="D48" s="13">
        <v>0</v>
      </c>
      <c r="E48" s="16">
        <f>C48*D48</f>
        <v>0</v>
      </c>
      <c r="F48" s="15">
        <v>0</v>
      </c>
      <c r="G48" s="15">
        <v>0</v>
      </c>
      <c r="H48" s="15">
        <f t="shared" si="4"/>
        <v>0</v>
      </c>
      <c r="I48" s="41"/>
      <c r="J48" s="42" t="s">
        <v>96</v>
      </c>
    </row>
    <row r="49" customHeight="1" spans="1:10">
      <c r="A49" s="13"/>
      <c r="B49" s="14"/>
      <c r="C49" s="15"/>
      <c r="D49" s="13"/>
      <c r="E49" s="16"/>
      <c r="F49" s="15">
        <v>0</v>
      </c>
      <c r="G49" s="15">
        <v>0</v>
      </c>
      <c r="H49" s="15">
        <f t="shared" si="4"/>
        <v>0</v>
      </c>
      <c r="I49" s="41"/>
      <c r="J49" s="43"/>
    </row>
    <row r="50" customHeight="1" spans="1:10">
      <c r="A50" s="13"/>
      <c r="B50" s="14"/>
      <c r="C50" s="15"/>
      <c r="D50" s="13"/>
      <c r="E50" s="16"/>
      <c r="F50" s="15">
        <v>0</v>
      </c>
      <c r="G50" s="15">
        <v>0</v>
      </c>
      <c r="H50" s="15">
        <f t="shared" si="4"/>
        <v>0</v>
      </c>
      <c r="I50" s="41"/>
      <c r="J50" s="43"/>
    </row>
    <row r="51" s="1" customFormat="1" customHeight="1" spans="1:10">
      <c r="A51" s="17"/>
      <c r="B51" s="18" t="s">
        <v>97</v>
      </c>
      <c r="C51" s="19">
        <f>SUM(C48)</f>
        <v>0</v>
      </c>
      <c r="D51" s="20">
        <f t="shared" ref="D51:E51" si="10">SUM(D48)</f>
        <v>0</v>
      </c>
      <c r="E51" s="20">
        <f t="shared" si="10"/>
        <v>0</v>
      </c>
      <c r="F51" s="19">
        <f>SUM(F48:F50)</f>
        <v>0</v>
      </c>
      <c r="G51" s="19">
        <f t="shared" ref="G51:H51" si="11">SUM(G48:G50)</f>
        <v>0</v>
      </c>
      <c r="H51" s="19">
        <f t="shared" si="11"/>
        <v>0</v>
      </c>
      <c r="I51" s="44"/>
      <c r="J51" s="45"/>
    </row>
    <row r="52" customHeight="1" spans="1:10">
      <c r="A52" s="24">
        <v>10</v>
      </c>
      <c r="B52" s="14" t="s">
        <v>98</v>
      </c>
      <c r="C52" s="15">
        <v>0</v>
      </c>
      <c r="D52" s="13">
        <v>0</v>
      </c>
      <c r="E52" s="16">
        <v>0</v>
      </c>
      <c r="F52" s="15">
        <v>0</v>
      </c>
      <c r="G52" s="15">
        <v>0</v>
      </c>
      <c r="H52" s="15">
        <v>0</v>
      </c>
      <c r="I52" s="41"/>
      <c r="J52" s="54"/>
    </row>
    <row r="53" s="1" customFormat="1" customHeight="1" spans="1:10">
      <c r="A53" s="17"/>
      <c r="B53" s="18" t="s">
        <v>99</v>
      </c>
      <c r="C53" s="19">
        <f>C52</f>
        <v>0</v>
      </c>
      <c r="D53" s="20">
        <f>D52</f>
        <v>0</v>
      </c>
      <c r="E53" s="20">
        <f>E52</f>
        <v>0</v>
      </c>
      <c r="F53" s="19">
        <f>SUM(F52:F52)</f>
        <v>0</v>
      </c>
      <c r="G53" s="19">
        <f>SUM(G52:G52)</f>
        <v>0</v>
      </c>
      <c r="H53" s="19">
        <f>H52</f>
        <v>0</v>
      </c>
      <c r="I53" s="44"/>
      <c r="J53" s="55"/>
    </row>
    <row r="54" customHeight="1" spans="1:10">
      <c r="A54" s="17"/>
      <c r="B54" s="18" t="s">
        <v>38</v>
      </c>
      <c r="C54" s="19">
        <f>SUM(C53,C51,C47,C44,C39,C35,C27,C21,C16,C13)</f>
        <v>7000</v>
      </c>
      <c r="D54" s="20">
        <f>SUM(D53,D51,D47,D44,D39,D35,D27,D21,D16,D13)</f>
        <v>0</v>
      </c>
      <c r="E54" s="20">
        <f>SUM(E53,E51,E47,E44,E39,E35,E27,E21,E16,E13)</f>
        <v>7000</v>
      </c>
      <c r="F54" s="19">
        <f>SUM(F53,F51,F47,F44,F39,F35,F27,F21,F16,F13)</f>
        <v>10887</v>
      </c>
      <c r="G54" s="19">
        <f>SUM(G53,G51,G47,G44,G39,G35,G27,G21,G16,G13)</f>
        <v>308</v>
      </c>
      <c r="H54" s="19">
        <f>H13+H21+H16+H27+H35+H39+H44+H47+H51+H53</f>
        <v>11195</v>
      </c>
      <c r="I54" s="44"/>
      <c r="J54" s="56"/>
    </row>
    <row r="58" customHeight="1" spans="1:9">
      <c r="A58" s="32" t="s">
        <v>100</v>
      </c>
      <c r="B58" s="33"/>
      <c r="C58" s="34" t="s">
        <v>101</v>
      </c>
      <c r="D58" s="34"/>
      <c r="E58" s="34" t="s">
        <v>102</v>
      </c>
      <c r="F58" s="34"/>
      <c r="G58" s="34" t="s">
        <v>103</v>
      </c>
      <c r="H58" s="34"/>
      <c r="I58" s="57" t="s">
        <v>104</v>
      </c>
    </row>
    <row r="59" customHeight="1" spans="1:9">
      <c r="A59" s="35">
        <f>E54</f>
        <v>7000</v>
      </c>
      <c r="B59" s="36"/>
      <c r="C59" s="36">
        <f>H54</f>
        <v>11195</v>
      </c>
      <c r="D59" s="36"/>
      <c r="E59" s="36">
        <f>F54</f>
        <v>10887</v>
      </c>
      <c r="F59" s="36"/>
      <c r="G59" s="36">
        <f>G54</f>
        <v>308</v>
      </c>
      <c r="H59" s="36"/>
      <c r="I59" s="58">
        <f>A59-C59</f>
        <v>-4195</v>
      </c>
    </row>
    <row r="61" customHeight="1" spans="1:9">
      <c r="A61" s="37" t="s">
        <v>105</v>
      </c>
      <c r="B61" s="38"/>
      <c r="C61" s="39" t="s">
        <v>42</v>
      </c>
      <c r="D61" s="37"/>
      <c r="E61" s="37" t="s">
        <v>106</v>
      </c>
      <c r="F61" s="37"/>
      <c r="G61" s="37" t="s">
        <v>44</v>
      </c>
      <c r="H61" s="37"/>
      <c r="I61" s="38"/>
    </row>
  </sheetData>
  <mergeCells count="71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6"/>
    <mergeCell ref="A28:A34"/>
    <mergeCell ref="A36:A38"/>
    <mergeCell ref="A40:A43"/>
    <mergeCell ref="A45:A46"/>
    <mergeCell ref="A48:A50"/>
    <mergeCell ref="B6:B7"/>
    <mergeCell ref="B8:B12"/>
    <mergeCell ref="B14:B15"/>
    <mergeCell ref="B17:B20"/>
    <mergeCell ref="B22:B26"/>
    <mergeCell ref="B28:B34"/>
    <mergeCell ref="B36:B38"/>
    <mergeCell ref="B40:B43"/>
    <mergeCell ref="B45:B46"/>
    <mergeCell ref="B48:B50"/>
    <mergeCell ref="C8:C12"/>
    <mergeCell ref="C14:C15"/>
    <mergeCell ref="C17:C20"/>
    <mergeCell ref="C22:C26"/>
    <mergeCell ref="C28:C34"/>
    <mergeCell ref="C36:C38"/>
    <mergeCell ref="C40:C43"/>
    <mergeCell ref="C45:C46"/>
    <mergeCell ref="C48:C50"/>
    <mergeCell ref="D8:D12"/>
    <mergeCell ref="D14:D15"/>
    <mergeCell ref="D17:D20"/>
    <mergeCell ref="D22:D26"/>
    <mergeCell ref="D28:D34"/>
    <mergeCell ref="D36:D38"/>
    <mergeCell ref="D40:D43"/>
    <mergeCell ref="D45:D46"/>
    <mergeCell ref="D48:D50"/>
    <mergeCell ref="E8:E12"/>
    <mergeCell ref="E14:E15"/>
    <mergeCell ref="E17:E20"/>
    <mergeCell ref="E22:E26"/>
    <mergeCell ref="E28:E34"/>
    <mergeCell ref="E36:E38"/>
    <mergeCell ref="E40:E43"/>
    <mergeCell ref="E45:E46"/>
    <mergeCell ref="E48:E50"/>
    <mergeCell ref="J4:J5"/>
    <mergeCell ref="J6:J7"/>
    <mergeCell ref="J8:J13"/>
    <mergeCell ref="J14:J16"/>
    <mergeCell ref="J17:J21"/>
    <mergeCell ref="J22:J27"/>
    <mergeCell ref="J28:J35"/>
    <mergeCell ref="J36:J39"/>
    <mergeCell ref="J40:J44"/>
    <mergeCell ref="J45:J47"/>
    <mergeCell ref="J48:J51"/>
    <mergeCell ref="J52:J53"/>
    <mergeCell ref="H4:I5"/>
  </mergeCells>
  <pageMargins left="0.699305555555556" right="0.699305555555556" top="0.75" bottom="0.75" header="0.3" footer="0.3"/>
  <pageSetup paperSize="9" scale="56" orientation="portrait" verticalDpi="300"/>
  <headerFooter/>
  <colBreaks count="1" manualBreakCount="1">
    <brk id="9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员工差旅明细</vt:lpstr>
      <vt:lpstr>员工报销明细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Shine Zhang</cp:lastModifiedBy>
  <dcterms:created xsi:type="dcterms:W3CDTF">2014-04-15T08:52:00Z</dcterms:created>
  <cp:lastPrinted>2017-11-07T06:55:00Z</cp:lastPrinted>
  <dcterms:modified xsi:type="dcterms:W3CDTF">2020-08-14T14:56:26Z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