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<sst xmlns="http://schemas.openxmlformats.org/spreadsheetml/2006/main" count="86" uniqueCount="85">
  <si>
    <t>【借款报销单】</t>
  </si>
  <si>
    <t>团号：HMOA-250510-ZJT889</t>
  </si>
  <si>
    <t>会议日期：5.13-5.18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</si>
  <si>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</si>
  <si>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</si>
  <si>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</si>
  <si>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</si>
  <si>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</si>
  <si>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</si>
  <si>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</si>
  <si>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</si>
  <si>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</si>
  <si>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</si>
  <si>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</si>
  <si>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</si>
  <si>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</si>
  <si>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张雨琦打车费</t>
  </si>
  <si>
    <t>可用项目：租车费、大交通、过路费、过桥费。
加油费（仅试驾活动可用，且只可使用活动当时当地的加油票）</t>
  </si>
  <si>
    <t>张雨绮机票</t>
  </si>
  <si>
    <t>孙传正打车</t>
  </si>
  <si>
    <t>hhy7打车</t>
  </si>
  <si>
    <t>杜黝黝第二次报销打车</t>
  </si>
  <si>
    <t>涂子轩高铁</t>
  </si>
  <si>
    <t>杜黝黝高铁</t>
  </si>
  <si>
    <t>曹雨打车</t>
  </si>
  <si>
    <t>涂子轩打车</t>
  </si>
  <si>
    <t>李瑞随行-赵培儒打车</t>
  </si>
  <si>
    <t>程然打车</t>
  </si>
  <si>
    <t>派大星打车</t>
  </si>
  <si>
    <t>熊熙打车</t>
  </si>
  <si>
    <t>陈梦1-俞钗钗打车</t>
  </si>
  <si>
    <t>陈梦2-李打车</t>
  </si>
  <si>
    <t>许力为打车</t>
  </si>
  <si>
    <t>游爽打车</t>
  </si>
  <si>
    <t>皮皮猪打车</t>
  </si>
  <si>
    <t>bossman打车费</t>
  </si>
  <si>
    <t>bossman高铁缺发票</t>
  </si>
  <si>
    <t>格格打车</t>
  </si>
  <si>
    <t>山羊君打车费</t>
  </si>
  <si>
    <t>山羊君机票费</t>
  </si>
  <si>
    <t>魏思成打车费</t>
  </si>
  <si>
    <t>赵VV打车费</t>
  </si>
  <si>
    <t>胖丸</t>
  </si>
  <si>
    <t>lirui</t>
  </si>
  <si>
    <t>董老师</t>
  </si>
  <si>
    <t>郝茹芸</t>
  </si>
  <si>
    <t>乌乌西you高铁</t>
  </si>
  <si>
    <t>钟雨萌高铁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</si>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</sst>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333333"/>
      <name val="MicrosoftYaHei"/>
      <charset val="134"/>
    </font>
    <font>
      <b/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7" fontId="3" fillId="6" borderId="2" xfId="0" applyNumberFormat="1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7" borderId="2" xfId="0" applyNumberForma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7" borderId="2" xfId="0" applyNumberFormat="1" applyFont="1" applyFill="1" applyBorder="1" applyAlignment="1">
      <alignment horizontal="right" vertical="center"/>
    </xf>
    <xf numFmtId="0" fontId="0" fillId="7" borderId="2" xfId="0" applyNumberFormat="1" applyFill="1" applyBorder="1" applyAlignment="1">
      <alignment horizontal="right" vertical="center"/>
    </xf>
    <xf numFmtId="0" fontId="6" fillId="7" borderId="0" xfId="0" applyFont="1" applyFill="1">
      <alignment vertical="center"/>
    </xf>
    <xf numFmtId="176" fontId="5" fillId="7" borderId="2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8" borderId="2" xfId="0" applyFont="1" applyFill="1" applyBorder="1" applyAlignment="1">
      <alignment horizontal="right" vertical="center"/>
    </xf>
    <xf numFmtId="0" fontId="8" fillId="8" borderId="2" xfId="0" applyFont="1" applyFill="1" applyBorder="1" applyAlignment="1">
      <alignment horizontal="right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7" borderId="2" xfId="0" applyFill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5" fillId="7" borderId="2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X79"/>
  <sheetViews>
    <sheetView tabSelected="1" zoomScale="107" zoomScaleNormal="107" topLeftCell="B1" workbookViewId="0">
      <selection activeCell="H18" sqref="H18"/>
    </sheetView>
  </sheetViews>
  <sheetFormatPr defaultColWidth="9" defaultRowHeight="21" customHeight="1"/>
  <cols>
    <col min="1" max="1" width="9" style="3"/>
    <col min="2" max="2" width="16.775" style="3" customWidth="1"/>
    <col min="3" max="3" width="9" style="4"/>
    <col min="4" max="5" width="9" style="3"/>
    <col min="6" max="6" width="15.3333333333333" style="3" customWidth="1"/>
    <col min="7" max="7" width="11.775" style="3" customWidth="1"/>
    <col min="8" max="8" width="15.225" style="3" customWidth="1"/>
    <col min="9" max="9" width="24.8833333333333" style="3" customWidth="1"/>
    <col min="10" max="10" width="39.4416666666667" style="3" customWidth="1"/>
    <col min="11" max="15" width="9" style="3"/>
    <col min="16" max="16" width="11.5166666666667" style="3" customWidth="1"/>
    <col min="17" max="17" width="24.4833333333333" style="3" customWidth="1"/>
    <col min="18" max="18" width="32.7" style="3" customWidth="1"/>
    <col min="19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4" customHeight="1" spans="8:10">
      <c r="H4" s="2" t="s">
        <v>1</v>
      </c>
      <c r="I4" s="2"/>
      <c r="J4" s="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f>89.71+11.45+17.5+17.97</f>
        <v>136.63</v>
      </c>
      <c r="G8" s="17">
        <v>0</v>
      </c>
      <c r="H8" s="17">
        <f>F8+G8</f>
        <v>136.63</v>
      </c>
      <c r="I8" s="49" t="s">
        <v>16</v>
      </c>
      <c r="J8" s="50" t="s">
        <v>17</v>
      </c>
    </row>
    <row r="9" customHeight="1" spans="1:24">
      <c r="A9" s="13"/>
      <c r="B9" s="18"/>
      <c r="C9" s="19"/>
      <c r="D9" s="20"/>
      <c r="E9" s="19"/>
      <c r="F9" s="21">
        <v>1552</v>
      </c>
      <c r="G9" s="17">
        <v>0</v>
      </c>
      <c r="H9" s="21">
        <v>1552</v>
      </c>
      <c r="I9" s="51" t="s">
        <v>18</v>
      </c>
      <c r="J9" s="52"/>
      <c r="N9"/>
      <c r="O9"/>
      <c r="P9"/>
      <c r="Q9"/>
      <c r="R9"/>
      <c r="S9"/>
      <c r="T9"/>
      <c r="U9"/>
      <c r="V9"/>
      <c r="W9"/>
      <c r="X9"/>
    </row>
    <row r="10" customHeight="1" spans="1:24">
      <c r="A10" s="13"/>
      <c r="B10" s="18"/>
      <c r="C10" s="19"/>
      <c r="D10" s="20"/>
      <c r="E10" s="19"/>
      <c r="F10" s="22">
        <f>26+10+46+11</f>
        <v>93</v>
      </c>
      <c r="G10" s="17">
        <v>0</v>
      </c>
      <c r="H10" s="17">
        <f>F10+G10</f>
        <v>93</v>
      </c>
      <c r="I10" s="49" t="s">
        <v>16</v>
      </c>
      <c r="J10" s="52"/>
      <c r="N10"/>
      <c r="O10"/>
      <c r="P10"/>
      <c r="Q10"/>
      <c r="R10"/>
      <c r="S10"/>
      <c r="T10"/>
      <c r="U10"/>
      <c r="V10"/>
      <c r="W10"/>
      <c r="X10"/>
    </row>
    <row r="11" customHeight="1" spans="1:24">
      <c r="A11" s="13"/>
      <c r="B11" s="18"/>
      <c r="C11" s="19"/>
      <c r="D11" s="20"/>
      <c r="E11" s="19"/>
      <c r="F11" s="23">
        <v>138.7</v>
      </c>
      <c r="G11" s="17">
        <v>0</v>
      </c>
      <c r="H11" s="17">
        <f>F11+G11</f>
        <v>138.7</v>
      </c>
      <c r="I11" s="49" t="s">
        <v>19</v>
      </c>
      <c r="J11" s="52"/>
      <c r="N11"/>
      <c r="O11"/>
      <c r="P11"/>
      <c r="Q11"/>
      <c r="R11"/>
      <c r="S11"/>
      <c r="T11"/>
      <c r="U11"/>
      <c r="V11"/>
      <c r="W11"/>
      <c r="X11"/>
    </row>
    <row r="12" customHeight="1" spans="1:24">
      <c r="A12" s="13"/>
      <c r="B12" s="18"/>
      <c r="C12" s="19"/>
      <c r="D12" s="20"/>
      <c r="E12" s="19"/>
      <c r="F12" s="17">
        <f>105.7+236.8+298.56</f>
        <v>641.06</v>
      </c>
      <c r="G12" s="17">
        <v>0</v>
      </c>
      <c r="H12" s="17">
        <f>F12+G12</f>
        <v>641.06</v>
      </c>
      <c r="I12" s="49" t="s">
        <v>20</v>
      </c>
      <c r="J12" s="52"/>
      <c r="N12"/>
      <c r="O12"/>
      <c r="P12"/>
      <c r="Q12"/>
      <c r="R12"/>
      <c r="S12"/>
      <c r="T12"/>
      <c r="U12"/>
      <c r="V12"/>
      <c r="W12"/>
      <c r="X12"/>
    </row>
    <row r="13" customHeight="1" spans="1:24">
      <c r="A13" s="13"/>
      <c r="B13" s="18"/>
      <c r="C13" s="19"/>
      <c r="D13" s="20"/>
      <c r="E13" s="19"/>
      <c r="F13" s="17">
        <f>109.9+291.9+106.46+242.4+28.43+101.43+159.78+16.26</f>
        <v>1056.56</v>
      </c>
      <c r="G13" s="17">
        <v>0</v>
      </c>
      <c r="H13" s="17">
        <f>F13+G13</f>
        <v>1056.56</v>
      </c>
      <c r="I13" s="49" t="s">
        <v>21</v>
      </c>
      <c r="J13" s="52"/>
      <c r="N13"/>
      <c r="O13"/>
      <c r="P13"/>
      <c r="Q13"/>
      <c r="R13"/>
      <c r="S13"/>
      <c r="T13"/>
      <c r="U13"/>
      <c r="V13"/>
      <c r="W13"/>
      <c r="X13"/>
    </row>
    <row r="14" customHeight="1" spans="1:24">
      <c r="A14" s="13"/>
      <c r="B14" s="18"/>
      <c r="C14" s="19"/>
      <c r="D14" s="20"/>
      <c r="E14" s="19"/>
      <c r="F14" s="24">
        <f>61+128+164</f>
        <v>353</v>
      </c>
      <c r="G14" s="17">
        <v>0</v>
      </c>
      <c r="H14" s="24">
        <f>F14+G14</f>
        <v>353</v>
      </c>
      <c r="I14" s="51" t="s">
        <v>22</v>
      </c>
      <c r="J14" s="52"/>
      <c r="N14"/>
      <c r="O14"/>
      <c r="P14"/>
      <c r="Q14"/>
      <c r="R14"/>
      <c r="S14"/>
      <c r="T14"/>
      <c r="U14"/>
      <c r="V14"/>
      <c r="W14"/>
      <c r="X14"/>
    </row>
    <row r="15" s="1" customFormat="1" customHeight="1" spans="1:24">
      <c r="A15" s="25"/>
      <c r="B15" s="18"/>
      <c r="C15" s="26"/>
      <c r="D15" s="27"/>
      <c r="E15" s="26"/>
      <c r="F15" s="24">
        <f>61+128+164</f>
        <v>353</v>
      </c>
      <c r="G15" s="17">
        <v>0</v>
      </c>
      <c r="H15" s="24">
        <f>F15</f>
        <v>353</v>
      </c>
      <c r="I15" s="51" t="s">
        <v>23</v>
      </c>
      <c r="J15" s="53"/>
      <c r="N15"/>
      <c r="O15"/>
      <c r="P15"/>
      <c r="Q15"/>
      <c r="R15"/>
      <c r="S15"/>
      <c r="T15"/>
      <c r="U15"/>
      <c r="V15"/>
      <c r="W15"/>
      <c r="X15"/>
    </row>
    <row r="16" customHeight="1" spans="1:24">
      <c r="A16" s="13"/>
      <c r="B16" s="18"/>
      <c r="C16" s="19"/>
      <c r="D16" s="20"/>
      <c r="E16" s="19"/>
      <c r="F16" s="17">
        <f>206.1-31</f>
        <v>175.1</v>
      </c>
      <c r="G16" s="17">
        <v>31</v>
      </c>
      <c r="H16" s="17">
        <f>F16+G16</f>
        <v>206.1</v>
      </c>
      <c r="I16" s="49" t="s">
        <v>24</v>
      </c>
      <c r="J16" s="52"/>
      <c r="N16"/>
      <c r="O16"/>
      <c r="P16"/>
      <c r="Q16"/>
      <c r="R16"/>
      <c r="S16"/>
      <c r="T16"/>
      <c r="U16"/>
      <c r="V16"/>
      <c r="W16"/>
      <c r="X16"/>
    </row>
    <row r="17" customHeight="1" spans="1:24">
      <c r="A17" s="13"/>
      <c r="B17" s="18"/>
      <c r="C17" s="19"/>
      <c r="D17" s="20"/>
      <c r="E17" s="19"/>
      <c r="F17" s="17">
        <f>19.52+150.36+14.68</f>
        <v>184.56</v>
      </c>
      <c r="G17" s="17">
        <v>0</v>
      </c>
      <c r="H17" s="17">
        <f>F17+G17</f>
        <v>184.56</v>
      </c>
      <c r="I17" s="49" t="s">
        <v>25</v>
      </c>
      <c r="J17" s="52"/>
      <c r="N17"/>
      <c r="O17"/>
      <c r="P17"/>
      <c r="Q17"/>
      <c r="R17"/>
      <c r="S17"/>
      <c r="T17"/>
      <c r="U17"/>
      <c r="V17"/>
      <c r="W17"/>
      <c r="X17"/>
    </row>
    <row r="18" customHeight="1" spans="1:24">
      <c r="A18" s="13"/>
      <c r="B18" s="18"/>
      <c r="C18" s="19"/>
      <c r="D18" s="20"/>
      <c r="E18" s="19"/>
      <c r="F18" s="17">
        <v>146</v>
      </c>
      <c r="G18" s="17">
        <v>0</v>
      </c>
      <c r="H18" s="17">
        <f>F18</f>
        <v>146</v>
      </c>
      <c r="I18" s="49" t="s">
        <v>26</v>
      </c>
      <c r="J18" s="52"/>
      <c r="N18"/>
      <c r="O18"/>
      <c r="P18"/>
      <c r="Q18"/>
      <c r="R18"/>
      <c r="S18"/>
      <c r="T18"/>
      <c r="U18"/>
      <c r="V18"/>
      <c r="W18"/>
      <c r="X18"/>
    </row>
    <row r="19" customHeight="1" spans="1:24">
      <c r="A19" s="13"/>
      <c r="B19" s="18"/>
      <c r="C19" s="19"/>
      <c r="D19" s="20"/>
      <c r="E19" s="19"/>
      <c r="F19" s="17">
        <v>86.71</v>
      </c>
      <c r="G19" s="17">
        <v>0</v>
      </c>
      <c r="H19" s="17">
        <f>F19</f>
        <v>86.71</v>
      </c>
      <c r="I19" s="49" t="s">
        <v>27</v>
      </c>
      <c r="J19" s="52"/>
      <c r="N19"/>
      <c r="O19"/>
      <c r="P19"/>
      <c r="Q19"/>
      <c r="R19"/>
      <c r="S19"/>
      <c r="T19"/>
      <c r="U19"/>
      <c r="V19"/>
      <c r="W19"/>
      <c r="X19"/>
    </row>
    <row r="20" customHeight="1" spans="1:24">
      <c r="A20" s="13"/>
      <c r="B20" s="18"/>
      <c r="C20" s="19"/>
      <c r="D20" s="20"/>
      <c r="E20" s="19"/>
      <c r="F20" s="17">
        <f>68+306</f>
        <v>374</v>
      </c>
      <c r="G20" s="17">
        <v>0</v>
      </c>
      <c r="H20" s="17">
        <f>F20</f>
        <v>374</v>
      </c>
      <c r="I20" s="49" t="s">
        <v>28</v>
      </c>
      <c r="J20" s="52"/>
      <c r="N20"/>
      <c r="O20"/>
      <c r="P20"/>
      <c r="Q20"/>
      <c r="R20"/>
      <c r="S20"/>
      <c r="T20"/>
      <c r="U20"/>
      <c r="V20"/>
      <c r="W20"/>
      <c r="X20"/>
    </row>
    <row r="21" customHeight="1" spans="1:24">
      <c r="A21" s="13"/>
      <c r="B21" s="18"/>
      <c r="C21" s="19"/>
      <c r="D21" s="20"/>
      <c r="E21" s="19"/>
      <c r="F21" s="17">
        <f>114.98+134.4+123</f>
        <v>372.38</v>
      </c>
      <c r="G21" s="17">
        <v>0</v>
      </c>
      <c r="H21" s="17">
        <f t="shared" ref="H21:H31" si="0">F21</f>
        <v>372.38</v>
      </c>
      <c r="I21" s="49" t="s">
        <v>29</v>
      </c>
      <c r="J21" s="52"/>
      <c r="N21"/>
      <c r="O21"/>
      <c r="P21"/>
      <c r="Q21"/>
      <c r="R21"/>
      <c r="S21"/>
      <c r="T21"/>
      <c r="U21"/>
      <c r="V21"/>
      <c r="W21"/>
      <c r="X21"/>
    </row>
    <row r="22" customHeight="1" spans="1:24">
      <c r="A22" s="13"/>
      <c r="B22" s="18"/>
      <c r="C22" s="19"/>
      <c r="D22" s="20"/>
      <c r="E22" s="19"/>
      <c r="F22" s="17">
        <v>67.22</v>
      </c>
      <c r="G22" s="17">
        <v>0</v>
      </c>
      <c r="H22" s="17">
        <f t="shared" si="0"/>
        <v>67.22</v>
      </c>
      <c r="I22" s="49" t="s">
        <v>30</v>
      </c>
      <c r="J22" s="52"/>
      <c r="N22"/>
      <c r="O22"/>
      <c r="P22"/>
      <c r="Q22"/>
      <c r="R22"/>
      <c r="S22"/>
      <c r="T22"/>
      <c r="U22"/>
      <c r="V22"/>
      <c r="W22"/>
      <c r="X22"/>
    </row>
    <row r="23" customHeight="1" spans="1:24">
      <c r="A23" s="13"/>
      <c r="B23" s="18"/>
      <c r="C23" s="19"/>
      <c r="D23" s="20"/>
      <c r="E23" s="19"/>
      <c r="F23" s="17">
        <f>146.9+104.9</f>
        <v>251.8</v>
      </c>
      <c r="G23" s="17">
        <v>0</v>
      </c>
      <c r="H23" s="17">
        <f t="shared" si="0"/>
        <v>251.8</v>
      </c>
      <c r="I23" s="49" t="s">
        <v>31</v>
      </c>
      <c r="J23" s="52"/>
      <c r="N23"/>
      <c r="O23"/>
      <c r="P23"/>
      <c r="Q23"/>
      <c r="R23"/>
      <c r="S23"/>
      <c r="T23"/>
      <c r="U23"/>
      <c r="V23"/>
      <c r="W23"/>
      <c r="X23"/>
    </row>
    <row r="24" customHeight="1" spans="1:24">
      <c r="A24" s="13"/>
      <c r="B24" s="18"/>
      <c r="C24" s="19"/>
      <c r="D24" s="20"/>
      <c r="E24" s="19"/>
      <c r="F24" s="17">
        <f>353.2+123.3</f>
        <v>476.5</v>
      </c>
      <c r="G24" s="17">
        <v>0</v>
      </c>
      <c r="H24" s="17">
        <f t="shared" si="0"/>
        <v>476.5</v>
      </c>
      <c r="I24" s="49" t="s">
        <v>32</v>
      </c>
      <c r="J24" s="52"/>
      <c r="N24"/>
      <c r="O24"/>
      <c r="P24"/>
      <c r="Q24"/>
      <c r="R24"/>
      <c r="S24"/>
      <c r="T24"/>
      <c r="U24"/>
      <c r="V24"/>
      <c r="W24"/>
      <c r="X24"/>
    </row>
    <row r="25" customHeight="1" spans="1:24">
      <c r="A25" s="13"/>
      <c r="B25" s="18"/>
      <c r="C25" s="19"/>
      <c r="D25" s="20"/>
      <c r="E25" s="19"/>
      <c r="F25" s="17">
        <v>138.45</v>
      </c>
      <c r="G25" s="17">
        <v>0</v>
      </c>
      <c r="H25" s="17">
        <f t="shared" si="0"/>
        <v>138.45</v>
      </c>
      <c r="I25" s="49" t="s">
        <v>33</v>
      </c>
      <c r="J25" s="52"/>
      <c r="N25"/>
      <c r="O25"/>
      <c r="P25"/>
      <c r="Q25"/>
      <c r="R25"/>
      <c r="S25"/>
      <c r="T25"/>
      <c r="U25"/>
      <c r="V25"/>
      <c r="W25"/>
      <c r="X25"/>
    </row>
    <row r="26" customHeight="1" spans="1:24">
      <c r="A26" s="13"/>
      <c r="B26" s="18"/>
      <c r="C26" s="19"/>
      <c r="D26" s="20"/>
      <c r="E26" s="19"/>
      <c r="F26" s="17">
        <v>0</v>
      </c>
      <c r="G26" s="17">
        <v>108.2</v>
      </c>
      <c r="H26" s="17">
        <f>F26+G26</f>
        <v>108.2</v>
      </c>
      <c r="I26" s="49" t="s">
        <v>34</v>
      </c>
      <c r="J26" s="52"/>
      <c r="N26"/>
      <c r="O26"/>
      <c r="P26"/>
      <c r="Q26"/>
      <c r="R26"/>
      <c r="S26"/>
      <c r="T26"/>
      <c r="U26"/>
      <c r="V26"/>
      <c r="W26"/>
      <c r="X26"/>
    </row>
    <row r="27" customHeight="1" spans="1:24">
      <c r="A27" s="13"/>
      <c r="B27" s="18"/>
      <c r="C27" s="19"/>
      <c r="D27" s="20"/>
      <c r="E27" s="19"/>
      <c r="F27" s="17">
        <v>476</v>
      </c>
      <c r="G27" s="17">
        <v>0</v>
      </c>
      <c r="H27" s="17">
        <f t="shared" si="0"/>
        <v>476</v>
      </c>
      <c r="I27" s="49" t="s">
        <v>35</v>
      </c>
      <c r="J27" s="52"/>
      <c r="N27"/>
      <c r="O27"/>
      <c r="P27"/>
      <c r="Q27"/>
      <c r="R27"/>
      <c r="S27"/>
      <c r="T27"/>
      <c r="U27"/>
      <c r="V27"/>
      <c r="W27"/>
      <c r="X27"/>
    </row>
    <row r="28" customHeight="1" spans="1:24">
      <c r="A28" s="13"/>
      <c r="B28" s="18"/>
      <c r="C28" s="19"/>
      <c r="D28" s="20"/>
      <c r="E28" s="19"/>
      <c r="F28" s="24">
        <v>4969.5</v>
      </c>
      <c r="G28" s="24">
        <v>0</v>
      </c>
      <c r="H28" s="24">
        <v>4969.5</v>
      </c>
      <c r="I28" s="51" t="s">
        <v>36</v>
      </c>
      <c r="J28" s="52"/>
      <c r="N28"/>
      <c r="O28"/>
      <c r="P28"/>
      <c r="Q28"/>
      <c r="R28"/>
      <c r="S28"/>
      <c r="T28"/>
      <c r="U28"/>
      <c r="V28"/>
      <c r="W28"/>
      <c r="X28"/>
    </row>
    <row r="29" customHeight="1" spans="1:24">
      <c r="A29" s="13"/>
      <c r="B29" s="18"/>
      <c r="C29" s="19"/>
      <c r="D29" s="20"/>
      <c r="E29" s="19"/>
      <c r="F29" s="17">
        <v>149.39</v>
      </c>
      <c r="G29" s="17">
        <v>0</v>
      </c>
      <c r="H29" s="17">
        <f>F29+G29</f>
        <v>149.39</v>
      </c>
      <c r="I29" s="49" t="s">
        <v>37</v>
      </c>
      <c r="J29" s="52"/>
      <c r="N29"/>
      <c r="O29"/>
      <c r="P29"/>
      <c r="Q29"/>
      <c r="R29"/>
      <c r="S29"/>
      <c r="T29"/>
      <c r="U29"/>
      <c r="V29"/>
      <c r="W29"/>
      <c r="X29"/>
    </row>
    <row r="30" customHeight="1" spans="1:10">
      <c r="A30" s="13"/>
      <c r="B30" s="18"/>
      <c r="C30" s="19"/>
      <c r="D30" s="20"/>
      <c r="E30" s="19"/>
      <c r="F30" s="17">
        <v>1404.44</v>
      </c>
      <c r="G30" s="17">
        <v>0</v>
      </c>
      <c r="H30" s="17">
        <f>F30</f>
        <v>1404.44</v>
      </c>
      <c r="I30" s="49" t="s">
        <v>38</v>
      </c>
      <c r="J30" s="52"/>
    </row>
    <row r="31" customHeight="1" spans="1:10">
      <c r="A31" s="13"/>
      <c r="B31" s="18"/>
      <c r="C31" s="19"/>
      <c r="D31" s="20"/>
      <c r="E31" s="19"/>
      <c r="F31" s="24">
        <v>2472.99</v>
      </c>
      <c r="G31" s="24">
        <v>0</v>
      </c>
      <c r="H31" s="24">
        <f>F31</f>
        <v>2472.99</v>
      </c>
      <c r="I31" s="51" t="s">
        <v>39</v>
      </c>
      <c r="J31" s="52"/>
    </row>
    <row r="32" customHeight="1" spans="1:10">
      <c r="A32" s="13"/>
      <c r="B32" s="18"/>
      <c r="C32" s="19"/>
      <c r="D32" s="20"/>
      <c r="E32" s="19"/>
      <c r="F32" s="17">
        <v>231.51</v>
      </c>
      <c r="G32" s="17">
        <v>0</v>
      </c>
      <c r="H32" s="17">
        <f>F32</f>
        <v>231.51</v>
      </c>
      <c r="I32" s="49" t="s">
        <v>40</v>
      </c>
      <c r="J32" s="52"/>
    </row>
    <row r="33" customHeight="1" spans="1:10">
      <c r="A33" s="13"/>
      <c r="B33" s="18"/>
      <c r="C33" s="19"/>
      <c r="D33" s="20"/>
      <c r="E33" s="19"/>
      <c r="F33" s="17">
        <v>480.64</v>
      </c>
      <c r="G33" s="17">
        <v>0</v>
      </c>
      <c r="H33" s="17">
        <f>F33</f>
        <v>480.64</v>
      </c>
      <c r="I33" s="49" t="s">
        <v>41</v>
      </c>
      <c r="J33" s="52"/>
    </row>
    <row r="34" customHeight="1" spans="1:10">
      <c r="A34" s="13"/>
      <c r="B34" s="18"/>
      <c r="C34" s="19"/>
      <c r="D34" s="20"/>
      <c r="E34" s="19"/>
      <c r="F34" s="17">
        <f>153.8+211</f>
        <v>364.8</v>
      </c>
      <c r="G34" s="17">
        <v>0</v>
      </c>
      <c r="H34" s="28">
        <f>F34</f>
        <v>364.8</v>
      </c>
      <c r="I34" s="54" t="s">
        <v>42</v>
      </c>
      <c r="J34" s="52"/>
    </row>
    <row r="35" s="2" customFormat="1" customHeight="1" spans="1:10">
      <c r="A35" s="13"/>
      <c r="B35" s="18"/>
      <c r="C35" s="19"/>
      <c r="D35" s="20"/>
      <c r="E35" s="19"/>
      <c r="F35" s="17">
        <v>0</v>
      </c>
      <c r="G35" s="17">
        <v>86.7</v>
      </c>
      <c r="H35" s="28">
        <f>G35</f>
        <v>86.7</v>
      </c>
      <c r="I35" s="54" t="s">
        <v>43</v>
      </c>
      <c r="J35" s="52"/>
    </row>
    <row r="36" s="2" customFormat="1" customHeight="1" spans="1:10">
      <c r="A36" s="29"/>
      <c r="B36" s="18"/>
      <c r="C36" s="26"/>
      <c r="D36" s="27"/>
      <c r="E36" s="26"/>
      <c r="F36" s="17">
        <v>292.8</v>
      </c>
      <c r="G36" s="17">
        <v>0</v>
      </c>
      <c r="H36" s="28">
        <f t="shared" ref="H36:H39" si="1">F36</f>
        <v>292.8</v>
      </c>
      <c r="I36" s="29" t="s">
        <v>44</v>
      </c>
      <c r="J36" s="52"/>
    </row>
    <row r="37" s="2" customFormat="1" customHeight="1" spans="1:10">
      <c r="A37" s="29"/>
      <c r="B37" s="18"/>
      <c r="C37" s="26"/>
      <c r="D37" s="27"/>
      <c r="E37" s="26"/>
      <c r="F37" s="17">
        <f>50+50+211+2+10+10+60+123.2+114.49+33.86+11.49+14.19+369.02+200.5+83.87+17+21.8+146.06+12.55+23</f>
        <v>1564.03</v>
      </c>
      <c r="G37" s="17">
        <f>34.16+10</f>
        <v>44.16</v>
      </c>
      <c r="H37" s="28">
        <f>F37+G37</f>
        <v>1608.19</v>
      </c>
      <c r="I37" s="29" t="s">
        <v>45</v>
      </c>
      <c r="J37" s="52"/>
    </row>
    <row r="38" s="2" customFormat="1" customHeight="1" spans="1:10">
      <c r="A38" s="29"/>
      <c r="B38" s="18"/>
      <c r="C38" s="26"/>
      <c r="D38" s="27"/>
      <c r="E38" s="26"/>
      <c r="F38" s="30">
        <v>366</v>
      </c>
      <c r="G38" s="31">
        <v>0</v>
      </c>
      <c r="H38" s="32">
        <f t="shared" si="1"/>
        <v>366</v>
      </c>
      <c r="I38" s="55" t="s">
        <v>46</v>
      </c>
      <c r="J38" s="52"/>
    </row>
    <row r="39" s="2" customFormat="1" customHeight="1" spans="1:10">
      <c r="A39" s="29"/>
      <c r="B39" s="33"/>
      <c r="C39" s="34"/>
      <c r="D39" s="35"/>
      <c r="E39" s="34"/>
      <c r="F39" s="30">
        <f>128+296</f>
        <v>424</v>
      </c>
      <c r="G39" s="31">
        <v>0</v>
      </c>
      <c r="H39" s="32">
        <f t="shared" si="1"/>
        <v>424</v>
      </c>
      <c r="I39" s="55" t="s">
        <v>47</v>
      </c>
      <c r="J39" s="52"/>
    </row>
    <row r="40" s="2" customFormat="1" customHeight="1" spans="1:10">
      <c r="A40" s="36"/>
      <c r="B40" s="37" t="s">
        <v>48</v>
      </c>
      <c r="C40" s="38">
        <f>SUM(C8)</f>
        <v>0</v>
      </c>
      <c r="D40" s="38">
        <f>SUM(D8)</f>
        <v>0</v>
      </c>
      <c r="E40" s="38">
        <f>SUM(E8)</f>
        <v>0</v>
      </c>
      <c r="F40" s="38">
        <f>SUM(F8:F39)</f>
        <v>19792.77</v>
      </c>
      <c r="G40" s="38">
        <f>SUM(G8:G39)</f>
        <v>270.06</v>
      </c>
      <c r="H40" s="38">
        <f>SUM(H8:H39)</f>
        <v>20062.83</v>
      </c>
      <c r="I40" s="36" t="s">
        <v>49</v>
      </c>
      <c r="J40" s="56"/>
    </row>
    <row r="41" customHeight="1" spans="1:10">
      <c r="A41" s="39">
        <v>2</v>
      </c>
      <c r="B41" s="40" t="s">
        <v>50</v>
      </c>
      <c r="C41" s="41">
        <v>0</v>
      </c>
      <c r="D41" s="39"/>
      <c r="E41" s="41">
        <f>C41*D41</f>
        <v>0</v>
      </c>
      <c r="F41" s="31">
        <v>0</v>
      </c>
      <c r="G41" s="31">
        <v>0</v>
      </c>
      <c r="H41" s="31">
        <f>F41+G41</f>
        <v>0</v>
      </c>
      <c r="I41" s="13"/>
      <c r="J41" s="50" t="s">
        <v>51</v>
      </c>
    </row>
    <row r="42" customHeight="1" spans="1:10">
      <c r="A42" s="42"/>
      <c r="B42" s="43"/>
      <c r="C42" s="44"/>
      <c r="D42" s="42"/>
      <c r="E42" s="44"/>
      <c r="F42" s="31">
        <v>0</v>
      </c>
      <c r="G42" s="31">
        <v>0</v>
      </c>
      <c r="H42" s="31">
        <f t="shared" ref="H42" si="2">F42+G42</f>
        <v>0</v>
      </c>
      <c r="I42" s="13"/>
      <c r="J42" s="52"/>
    </row>
    <row r="43" s="2" customFormat="1" customHeight="1" spans="1:10">
      <c r="A43" s="36"/>
      <c r="B43" s="37" t="s">
        <v>52</v>
      </c>
      <c r="C43" s="38">
        <f>SUM(C41)</f>
        <v>0</v>
      </c>
      <c r="D43" s="38">
        <f>SUM(D41)</f>
        <v>0</v>
      </c>
      <c r="E43" s="38">
        <f>SUM(E41)</f>
        <v>0</v>
      </c>
      <c r="F43" s="38">
        <f>SUM(F41:F42)</f>
        <v>0</v>
      </c>
      <c r="G43" s="38">
        <f>SUM(G41:G42)</f>
        <v>0</v>
      </c>
      <c r="H43" s="38">
        <f>SUM(H41:H42)</f>
        <v>0</v>
      </c>
      <c r="I43" s="36"/>
      <c r="J43" s="56"/>
    </row>
    <row r="44" ht="39" customHeight="1" spans="1:10">
      <c r="A44" s="13">
        <v>3</v>
      </c>
      <c r="B44" s="45" t="s">
        <v>53</v>
      </c>
      <c r="C44" s="31">
        <v>0</v>
      </c>
      <c r="D44" s="13"/>
      <c r="E44" s="31">
        <f>C44*D44</f>
        <v>0</v>
      </c>
      <c r="F44" s="31">
        <v>0</v>
      </c>
      <c r="G44" s="31">
        <v>0</v>
      </c>
      <c r="H44" s="31">
        <f>F44+G44</f>
        <v>0</v>
      </c>
      <c r="I44" s="57"/>
      <c r="J44" s="58" t="s">
        <v>54</v>
      </c>
    </row>
    <row r="45" customHeight="1" spans="1:10">
      <c r="A45" s="13"/>
      <c r="B45" s="45"/>
      <c r="C45" s="31"/>
      <c r="D45" s="13"/>
      <c r="E45" s="31"/>
      <c r="F45" s="31">
        <v>0</v>
      </c>
      <c r="G45" s="31">
        <v>0</v>
      </c>
      <c r="H45" s="31">
        <f>F45+G45</f>
        <v>0</v>
      </c>
      <c r="I45" s="13"/>
      <c r="J45" s="59"/>
    </row>
    <row r="46" customHeight="1" spans="1:10">
      <c r="A46" s="13"/>
      <c r="B46" s="45"/>
      <c r="C46" s="31"/>
      <c r="D46" s="13"/>
      <c r="E46" s="31"/>
      <c r="F46" s="31">
        <v>0</v>
      </c>
      <c r="G46" s="31">
        <v>0</v>
      </c>
      <c r="H46" s="31">
        <f>F46+G46</f>
        <v>0</v>
      </c>
      <c r="I46" s="13"/>
      <c r="J46" s="59"/>
    </row>
    <row r="47" customHeight="1" spans="1:10">
      <c r="A47" s="13"/>
      <c r="B47" s="45"/>
      <c r="C47" s="31"/>
      <c r="D47" s="13"/>
      <c r="E47" s="31"/>
      <c r="F47" s="31">
        <v>0</v>
      </c>
      <c r="G47" s="31">
        <v>0</v>
      </c>
      <c r="H47" s="31">
        <f>F47+G47</f>
        <v>0</v>
      </c>
      <c r="I47" s="13"/>
      <c r="J47" s="59"/>
    </row>
    <row r="48" s="2" customFormat="1" customHeight="1" spans="1:10">
      <c r="A48" s="36"/>
      <c r="B48" s="37" t="s">
        <v>55</v>
      </c>
      <c r="C48" s="38">
        <f>SUM(C44)</f>
        <v>0</v>
      </c>
      <c r="D48" s="38">
        <f t="shared" ref="D48:E48" si="3">SUM(D44)</f>
        <v>0</v>
      </c>
      <c r="E48" s="38">
        <f t="shared" si="3"/>
        <v>0</v>
      </c>
      <c r="F48" s="38">
        <f>SUM(F44:F47)</f>
        <v>0</v>
      </c>
      <c r="G48" s="38">
        <f t="shared" ref="G48:H48" si="4">SUM(G44:G47)</f>
        <v>0</v>
      </c>
      <c r="H48" s="38">
        <f t="shared" si="4"/>
        <v>0</v>
      </c>
      <c r="I48" s="36"/>
      <c r="J48" s="60"/>
    </row>
    <row r="49" customHeight="1" spans="1:10">
      <c r="A49" s="13">
        <v>4</v>
      </c>
      <c r="B49" s="45" t="s">
        <v>56</v>
      </c>
      <c r="C49" s="31">
        <v>0</v>
      </c>
      <c r="D49" s="13"/>
      <c r="E49" s="31">
        <f>C49*D49</f>
        <v>0</v>
      </c>
      <c r="F49" s="31">
        <v>0</v>
      </c>
      <c r="G49" s="31">
        <v>0</v>
      </c>
      <c r="H49" s="31">
        <f>F49+G49</f>
        <v>0</v>
      </c>
      <c r="I49" s="54"/>
      <c r="J49" s="58" t="s">
        <v>57</v>
      </c>
    </row>
    <row r="50" customHeight="1" spans="1:10">
      <c r="A50" s="13"/>
      <c r="B50" s="45"/>
      <c r="C50" s="31"/>
      <c r="D50" s="13"/>
      <c r="E50" s="31"/>
      <c r="F50" s="31">
        <v>0</v>
      </c>
      <c r="G50" s="31">
        <v>0</v>
      </c>
      <c r="H50" s="31">
        <f>F50+G50</f>
        <v>0</v>
      </c>
      <c r="I50" s="54"/>
      <c r="J50" s="59"/>
    </row>
    <row r="51" customHeight="1" spans="1:10">
      <c r="A51" s="13"/>
      <c r="B51" s="45"/>
      <c r="C51" s="31"/>
      <c r="D51" s="13"/>
      <c r="E51" s="31"/>
      <c r="F51" s="31">
        <v>0</v>
      </c>
      <c r="G51" s="31">
        <v>0</v>
      </c>
      <c r="H51" s="31">
        <f>F51+G51</f>
        <v>0</v>
      </c>
      <c r="I51" s="54"/>
      <c r="J51" s="59"/>
    </row>
    <row r="52" s="2" customFormat="1" customHeight="1" spans="1:10">
      <c r="A52" s="36"/>
      <c r="B52" s="37" t="s">
        <v>58</v>
      </c>
      <c r="C52" s="38">
        <f>SUM(C49)</f>
        <v>0</v>
      </c>
      <c r="D52" s="38">
        <f t="shared" ref="D52:E52" si="5">SUM(D49)</f>
        <v>0</v>
      </c>
      <c r="E52" s="38">
        <f t="shared" si="5"/>
        <v>0</v>
      </c>
      <c r="F52" s="38">
        <f>SUM(F49:F51)</f>
        <v>0</v>
      </c>
      <c r="G52" s="38">
        <f>SUM(G49:G51)</f>
        <v>0</v>
      </c>
      <c r="H52" s="38">
        <f>SUM(H49:H51)</f>
        <v>0</v>
      </c>
      <c r="I52" s="36"/>
      <c r="J52" s="60"/>
    </row>
    <row r="53" customHeight="1" spans="1:10">
      <c r="A53" s="39">
        <v>5</v>
      </c>
      <c r="B53" s="40" t="s">
        <v>59</v>
      </c>
      <c r="C53" s="41">
        <v>0</v>
      </c>
      <c r="D53" s="39"/>
      <c r="E53" s="41">
        <f>C53*D53</f>
        <v>0</v>
      </c>
      <c r="F53" s="31">
        <v>0</v>
      </c>
      <c r="G53" s="31">
        <v>0</v>
      </c>
      <c r="H53" s="31">
        <f>F53+G53</f>
        <v>0</v>
      </c>
      <c r="I53" s="61"/>
      <c r="J53" s="50"/>
    </row>
    <row r="54" customHeight="1" spans="1:10">
      <c r="A54" s="46"/>
      <c r="B54" s="47"/>
      <c r="C54" s="48"/>
      <c r="D54" s="46"/>
      <c r="E54" s="48"/>
      <c r="F54" s="31">
        <v>0</v>
      </c>
      <c r="G54" s="31">
        <v>0</v>
      </c>
      <c r="H54" s="31">
        <f>F54+G54</f>
        <v>0</v>
      </c>
      <c r="I54" s="54"/>
      <c r="J54" s="52"/>
    </row>
    <row r="55" s="2" customFormat="1" customHeight="1" spans="1:10">
      <c r="A55" s="36"/>
      <c r="B55" s="37" t="s">
        <v>60</v>
      </c>
      <c r="C55" s="38">
        <f>SUM(C53)</f>
        <v>0</v>
      </c>
      <c r="D55" s="38">
        <f t="shared" ref="D55:E55" si="6">SUM(D53)</f>
        <v>0</v>
      </c>
      <c r="E55" s="38">
        <f t="shared" si="6"/>
        <v>0</v>
      </c>
      <c r="F55" s="38">
        <f>SUM(F53:F54)</f>
        <v>0</v>
      </c>
      <c r="G55" s="38">
        <f>SUM(G53:G54)</f>
        <v>0</v>
      </c>
      <c r="H55" s="38">
        <f>SUM(H53:H54)</f>
        <v>0</v>
      </c>
      <c r="I55" s="36"/>
      <c r="J55" s="56"/>
    </row>
    <row r="56" customHeight="1" spans="1:10">
      <c r="A56" s="13">
        <v>6</v>
      </c>
      <c r="B56" s="45" t="s">
        <v>61</v>
      </c>
      <c r="C56" s="31">
        <v>0</v>
      </c>
      <c r="D56" s="13"/>
      <c r="E56" s="31">
        <f>C56*D56</f>
        <v>0</v>
      </c>
      <c r="F56" s="31">
        <v>0</v>
      </c>
      <c r="G56" s="31">
        <v>0</v>
      </c>
      <c r="H56" s="31">
        <f>F56+G56</f>
        <v>0</v>
      </c>
      <c r="I56" s="13"/>
      <c r="J56" s="50" t="s">
        <v>62</v>
      </c>
    </row>
    <row r="57" customHeight="1" spans="1:10">
      <c r="A57" s="13"/>
      <c r="B57" s="45"/>
      <c r="C57" s="31"/>
      <c r="D57" s="13"/>
      <c r="E57" s="31"/>
      <c r="F57" s="31">
        <v>0</v>
      </c>
      <c r="G57" s="31">
        <v>0</v>
      </c>
      <c r="H57" s="31">
        <f>F57+G57</f>
        <v>0</v>
      </c>
      <c r="I57" s="13"/>
      <c r="J57" s="59"/>
    </row>
    <row r="58" s="2" customFormat="1" customHeight="1" spans="1:10">
      <c r="A58" s="36"/>
      <c r="B58" s="37" t="s">
        <v>63</v>
      </c>
      <c r="C58" s="38">
        <f>SUM(C56)</f>
        <v>0</v>
      </c>
      <c r="D58" s="38">
        <f t="shared" ref="D58:E58" si="7">SUM(D56)</f>
        <v>0</v>
      </c>
      <c r="E58" s="38">
        <f t="shared" si="7"/>
        <v>0</v>
      </c>
      <c r="F58" s="38">
        <f>SUM(F56:F57)</f>
        <v>0</v>
      </c>
      <c r="G58" s="38">
        <f>SUM(G56:G57)</f>
        <v>0</v>
      </c>
      <c r="H58" s="38">
        <f>SUM(H56:H57)</f>
        <v>0</v>
      </c>
      <c r="I58" s="36"/>
      <c r="J58" s="60"/>
    </row>
    <row r="59" customHeight="1" spans="1:10">
      <c r="A59" s="13">
        <v>7</v>
      </c>
      <c r="B59" s="45" t="s">
        <v>64</v>
      </c>
      <c r="C59" s="31">
        <v>0</v>
      </c>
      <c r="D59" s="13"/>
      <c r="E59" s="31">
        <f>C59*D59</f>
        <v>0</v>
      </c>
      <c r="F59" s="31">
        <v>0</v>
      </c>
      <c r="G59" s="31">
        <v>0</v>
      </c>
      <c r="H59" s="31">
        <f>F59+G59</f>
        <v>0</v>
      </c>
      <c r="I59" s="62"/>
      <c r="J59" s="58"/>
    </row>
    <row r="60" customHeight="1" spans="1:10">
      <c r="A60" s="13"/>
      <c r="B60" s="45"/>
      <c r="C60" s="31"/>
      <c r="D60" s="13"/>
      <c r="E60" s="31"/>
      <c r="F60" s="31">
        <v>0</v>
      </c>
      <c r="G60" s="31">
        <v>0</v>
      </c>
      <c r="H60" s="31">
        <f>F60+G60</f>
        <v>0</v>
      </c>
      <c r="I60" s="62"/>
      <c r="J60" s="59"/>
    </row>
    <row r="61" s="2" customFormat="1" customHeight="1" spans="1:10">
      <c r="A61" s="36"/>
      <c r="B61" s="37" t="s">
        <v>65</v>
      </c>
      <c r="C61" s="38">
        <f>SUM(C59)</f>
        <v>0</v>
      </c>
      <c r="D61" s="38">
        <f t="shared" ref="D61:E61" si="8">SUM(D59)</f>
        <v>0</v>
      </c>
      <c r="E61" s="38">
        <f t="shared" si="8"/>
        <v>0</v>
      </c>
      <c r="F61" s="38">
        <f>SUM(F59:F60)</f>
        <v>0</v>
      </c>
      <c r="G61" s="38">
        <f>SUM(G59:G60)</f>
        <v>0</v>
      </c>
      <c r="H61" s="38">
        <f>SUM(H59:H60)</f>
        <v>0</v>
      </c>
      <c r="I61" s="36"/>
      <c r="J61" s="60"/>
    </row>
    <row r="62" customHeight="1" spans="1:10">
      <c r="A62" s="13">
        <v>8</v>
      </c>
      <c r="B62" s="45" t="s">
        <v>66</v>
      </c>
      <c r="C62" s="31">
        <v>0</v>
      </c>
      <c r="D62" s="13"/>
      <c r="E62" s="31">
        <f t="shared" ref="E60:E69" si="9">C62*D62</f>
        <v>0</v>
      </c>
      <c r="F62" s="31">
        <v>0</v>
      </c>
      <c r="G62" s="31">
        <v>0</v>
      </c>
      <c r="H62" s="31">
        <f t="shared" ref="H62:H67" si="10">F62+G62</f>
        <v>0</v>
      </c>
      <c r="I62" s="13"/>
      <c r="J62" s="58" t="s">
        <v>67</v>
      </c>
    </row>
    <row r="63" customHeight="1" spans="1:10">
      <c r="A63" s="13"/>
      <c r="B63" s="45"/>
      <c r="C63" s="31"/>
      <c r="D63" s="13"/>
      <c r="E63" s="31"/>
      <c r="F63" s="31">
        <v>0</v>
      </c>
      <c r="G63" s="31">
        <v>0</v>
      </c>
      <c r="H63" s="31">
        <f t="shared" si="10"/>
        <v>0</v>
      </c>
      <c r="I63" s="13"/>
      <c r="J63" s="59"/>
    </row>
    <row r="64" s="2" customFormat="1" customHeight="1" spans="1:10">
      <c r="A64" s="36"/>
      <c r="B64" s="37" t="s">
        <v>68</v>
      </c>
      <c r="C64" s="38">
        <f>SUM(C62)</f>
        <v>0</v>
      </c>
      <c r="D64" s="38">
        <f t="shared" ref="D64:E64" si="11">SUM(D62)</f>
        <v>0</v>
      </c>
      <c r="E64" s="38">
        <f t="shared" si="11"/>
        <v>0</v>
      </c>
      <c r="F64" s="38">
        <f>SUM(F62:F63)</f>
        <v>0</v>
      </c>
      <c r="G64" s="38">
        <f t="shared" ref="G64:H64" si="12">SUM(G62:G63)</f>
        <v>0</v>
      </c>
      <c r="H64" s="38">
        <f t="shared" si="12"/>
        <v>0</v>
      </c>
      <c r="I64" s="36"/>
      <c r="J64" s="60"/>
    </row>
    <row r="65" customHeight="1" spans="1:10">
      <c r="A65" s="13">
        <v>9</v>
      </c>
      <c r="B65" s="45" t="s">
        <v>69</v>
      </c>
      <c r="C65" s="31">
        <v>0</v>
      </c>
      <c r="D65" s="13"/>
      <c r="E65" s="31">
        <f t="shared" si="9"/>
        <v>0</v>
      </c>
      <c r="F65" s="31">
        <v>0</v>
      </c>
      <c r="G65" s="31">
        <v>0</v>
      </c>
      <c r="H65" s="31">
        <f t="shared" si="10"/>
        <v>0</v>
      </c>
      <c r="I65" s="13"/>
      <c r="J65" s="50" t="s">
        <v>70</v>
      </c>
    </row>
    <row r="66" customHeight="1" spans="1:10">
      <c r="A66" s="13"/>
      <c r="B66" s="45"/>
      <c r="C66" s="31"/>
      <c r="D66" s="13"/>
      <c r="E66" s="31"/>
      <c r="F66" s="31">
        <v>0</v>
      </c>
      <c r="G66" s="31">
        <v>0</v>
      </c>
      <c r="H66" s="31">
        <f t="shared" si="10"/>
        <v>0</v>
      </c>
      <c r="I66" s="13"/>
      <c r="J66" s="52"/>
    </row>
    <row r="67" customHeight="1" spans="1:10">
      <c r="A67" s="13"/>
      <c r="B67" s="45"/>
      <c r="C67" s="31"/>
      <c r="D67" s="13"/>
      <c r="E67" s="31"/>
      <c r="F67" s="31">
        <v>0</v>
      </c>
      <c r="G67" s="31">
        <v>0</v>
      </c>
      <c r="H67" s="31">
        <f t="shared" si="10"/>
        <v>0</v>
      </c>
      <c r="I67" s="13"/>
      <c r="J67" s="52"/>
    </row>
    <row r="68" s="2" customFormat="1" customHeight="1" spans="1:10">
      <c r="A68" s="36"/>
      <c r="B68" s="37" t="s">
        <v>71</v>
      </c>
      <c r="C68" s="38">
        <f>SUM(C65)</f>
        <v>0</v>
      </c>
      <c r="D68" s="38">
        <f t="shared" ref="D68:E68" si="13">SUM(D65)</f>
        <v>0</v>
      </c>
      <c r="E68" s="38">
        <f t="shared" si="13"/>
        <v>0</v>
      </c>
      <c r="F68" s="38">
        <f>SUM(F65:F67)</f>
        <v>0</v>
      </c>
      <c r="G68" s="38" t="s">
        <v>72</v>
      </c>
      <c r="H68" s="38">
        <f t="shared" ref="H68" si="14">SUM(H65:H67)</f>
        <v>0</v>
      </c>
      <c r="I68" s="36"/>
      <c r="J68" s="56"/>
    </row>
    <row r="69" customHeight="1" spans="1:10">
      <c r="A69" s="39">
        <v>10</v>
      </c>
      <c r="B69" s="45" t="s">
        <v>73</v>
      </c>
      <c r="C69" s="31">
        <v>0</v>
      </c>
      <c r="D69" s="13"/>
      <c r="E69" s="31">
        <f t="shared" si="9"/>
        <v>0</v>
      </c>
      <c r="F69" s="31">
        <v>0</v>
      </c>
      <c r="G69" s="31">
        <v>0</v>
      </c>
      <c r="H69" s="31">
        <f>F69+G69</f>
        <v>0</v>
      </c>
      <c r="I69" s="13"/>
      <c r="J69" s="58"/>
    </row>
    <row r="70" customHeight="1" spans="1:10">
      <c r="A70" s="46"/>
      <c r="B70" s="45"/>
      <c r="C70" s="31"/>
      <c r="D70" s="13"/>
      <c r="E70" s="31"/>
      <c r="F70" s="31">
        <v>0</v>
      </c>
      <c r="G70" s="31">
        <v>0</v>
      </c>
      <c r="H70" s="31">
        <f>F70+G70</f>
        <v>0</v>
      </c>
      <c r="I70" s="13"/>
      <c r="J70" s="59"/>
    </row>
    <row r="71" s="2" customFormat="1" customHeight="1" spans="1:10">
      <c r="A71" s="36"/>
      <c r="B71" s="37" t="s">
        <v>74</v>
      </c>
      <c r="C71" s="38">
        <f>SUM(C69)</f>
        <v>0</v>
      </c>
      <c r="D71" s="38">
        <f>SUM(D69)</f>
        <v>0</v>
      </c>
      <c r="E71" s="38">
        <f>SUM(E69)</f>
        <v>0</v>
      </c>
      <c r="F71" s="38">
        <f>SUM(F69:F70)</f>
        <v>0</v>
      </c>
      <c r="G71" s="38">
        <f>SUM(G69:G70)</f>
        <v>0</v>
      </c>
      <c r="H71" s="38">
        <f>SUM(H69:H70)</f>
        <v>0</v>
      </c>
      <c r="I71" s="36"/>
      <c r="J71" s="60"/>
    </row>
    <row r="72" customHeight="1" spans="1:10">
      <c r="A72" s="36"/>
      <c r="B72" s="37" t="s">
        <v>75</v>
      </c>
      <c r="C72" s="38">
        <f t="shared" ref="C72:H72" si="15">SUM(C71,C68,C64,C61,C58,C55,C52,C48,C43,C40)</f>
        <v>0</v>
      </c>
      <c r="D72" s="38">
        <f t="shared" si="15"/>
        <v>0</v>
      </c>
      <c r="E72" s="38">
        <f t="shared" si="15"/>
        <v>0</v>
      </c>
      <c r="F72" s="38">
        <f t="shared" si="15"/>
        <v>19792.77</v>
      </c>
      <c r="G72" s="38">
        <f t="shared" si="15"/>
        <v>270.06</v>
      </c>
      <c r="H72" s="38">
        <f t="shared" si="15"/>
        <v>20062.83</v>
      </c>
      <c r="I72" s="36"/>
      <c r="J72" s="68"/>
    </row>
    <row r="76" customHeight="1" spans="1:9">
      <c r="A76" s="63" t="s">
        <v>76</v>
      </c>
      <c r="B76" s="64"/>
      <c r="C76" s="65" t="s">
        <v>77</v>
      </c>
      <c r="D76" s="65"/>
      <c r="E76" s="65" t="s">
        <v>78</v>
      </c>
      <c r="F76" s="65"/>
      <c r="G76" s="65" t="s">
        <v>79</v>
      </c>
      <c r="H76" s="65"/>
      <c r="I76" s="69" t="s">
        <v>80</v>
      </c>
    </row>
    <row r="77" customHeight="1" spans="1:9">
      <c r="A77" s="66">
        <f>E72</f>
        <v>0</v>
      </c>
      <c r="B77" s="66"/>
      <c r="C77" s="66">
        <f>H72</f>
        <v>20062.83</v>
      </c>
      <c r="D77" s="66"/>
      <c r="E77" s="66">
        <f>F72</f>
        <v>19792.77</v>
      </c>
      <c r="F77" s="66"/>
      <c r="G77" s="66">
        <f>G72</f>
        <v>270.06</v>
      </c>
      <c r="H77" s="66"/>
      <c r="I77" s="70">
        <f>A77-C77</f>
        <v>-20062.83</v>
      </c>
    </row>
    <row r="79" customHeight="1" spans="1:9">
      <c r="A79" s="2" t="s">
        <v>81</v>
      </c>
      <c r="B79" s="2"/>
      <c r="C79" s="67" t="s">
        <v>82</v>
      </c>
      <c r="D79" s="2"/>
      <c r="E79" s="2" t="s">
        <v>83</v>
      </c>
      <c r="F79" s="2"/>
      <c r="G79" s="2" t="s">
        <v>84</v>
      </c>
      <c r="H79" s="2"/>
      <c r="I79" s="2"/>
    </row>
  </sheetData>
  <mergeCells count="7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34"/>
    <mergeCell ref="A41:A42"/>
    <mergeCell ref="A44:A47"/>
    <mergeCell ref="A49:A51"/>
    <mergeCell ref="A53:A54"/>
    <mergeCell ref="A56:A57"/>
    <mergeCell ref="A59:A60"/>
    <mergeCell ref="A62:A63"/>
    <mergeCell ref="A65:A67"/>
    <mergeCell ref="A69:A70"/>
    <mergeCell ref="B6:B7"/>
    <mergeCell ref="B8:B39"/>
    <mergeCell ref="B41:B42"/>
    <mergeCell ref="B44:B47"/>
    <mergeCell ref="B49:B51"/>
    <mergeCell ref="B53:B54"/>
    <mergeCell ref="B56:B57"/>
    <mergeCell ref="B59:B60"/>
    <mergeCell ref="B62:B63"/>
    <mergeCell ref="B65:B67"/>
    <mergeCell ref="B69:B70"/>
    <mergeCell ref="C8:C39"/>
    <mergeCell ref="C41:C42"/>
    <mergeCell ref="C44:C47"/>
    <mergeCell ref="C49:C51"/>
    <mergeCell ref="C53:C54"/>
    <mergeCell ref="C56:C57"/>
    <mergeCell ref="C59:C60"/>
    <mergeCell ref="C62:C63"/>
    <mergeCell ref="C65:C67"/>
    <mergeCell ref="C69:C70"/>
    <mergeCell ref="D8:D39"/>
    <mergeCell ref="D41:D42"/>
    <mergeCell ref="D44:D47"/>
    <mergeCell ref="D49:D51"/>
    <mergeCell ref="D53:D54"/>
    <mergeCell ref="D56:D57"/>
    <mergeCell ref="D59:D60"/>
    <mergeCell ref="D62:D63"/>
    <mergeCell ref="D65:D67"/>
    <mergeCell ref="D69:D70"/>
    <mergeCell ref="E8:E39"/>
    <mergeCell ref="E41:E42"/>
    <mergeCell ref="E44:E47"/>
    <mergeCell ref="E49:E51"/>
    <mergeCell ref="E53:E54"/>
    <mergeCell ref="E56:E57"/>
    <mergeCell ref="E59:E60"/>
    <mergeCell ref="E62:E63"/>
    <mergeCell ref="E65:E67"/>
    <mergeCell ref="E69:E70"/>
    <mergeCell ref="J4:J5"/>
    <mergeCell ref="J6:J7"/>
    <mergeCell ref="J8:J40"/>
    <mergeCell ref="J41:J43"/>
    <mergeCell ref="J44:J48"/>
    <mergeCell ref="J49:J52"/>
    <mergeCell ref="J53:J55"/>
    <mergeCell ref="J56:J58"/>
    <mergeCell ref="J59:J61"/>
    <mergeCell ref="J62:J64"/>
    <mergeCell ref="J65:J68"/>
    <mergeCell ref="J69:J71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2014-04-21T00:52:00Z</dcterms:created>
  <cp:lastPrinted>2017-09-11T21:53:00Z</cp:lastPrinted>
  <dcterms:modified xsi:type="dcterms:W3CDTF">2025-06-03T12:41:22Z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0C020E1218A6455CB71266B650E6BE28_13</vt:lpwstr>
  </property>
</Properties>
</file>