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dd/Desktop/"/>
    </mc:Choice>
  </mc:AlternateContent>
  <xr:revisionPtr revIDLastSave="0" documentId="13_ncr:1_{2261652E-FD5A-2D40-8A91-2A2E3F497727}" xr6:coauthVersionLast="45" xr6:coauthVersionMax="45" xr10:uidLastSave="{00000000-0000-0000-0000-000000000000}"/>
  <bookViews>
    <workbookView xWindow="0" yWindow="500" windowWidth="28800" windowHeight="16080" activeTab="1" xr2:uid="{00000000-000D-0000-FFFF-FFFF00000000}"/>
  </bookViews>
  <sheets>
    <sheet name="ccf 360网安大赛" sheetId="7" r:id="rId1"/>
    <sheet name="年度思想荟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1" i="7" l="1"/>
  <c r="Q102" i="7" l="1"/>
  <c r="Q105" i="7"/>
  <c r="Q104" i="7"/>
  <c r="Q103" i="7"/>
  <c r="Q101" i="7"/>
  <c r="Q100" i="7"/>
  <c r="Q99" i="7"/>
  <c r="Q98" i="7"/>
  <c r="Q97" i="7"/>
  <c r="Q96" i="7"/>
  <c r="Q95" i="7"/>
  <c r="Q94" i="7"/>
  <c r="Q93" i="7"/>
  <c r="Q92" i="7"/>
  <c r="Q91" i="7"/>
  <c r="Q90" i="7"/>
  <c r="Q87" i="7"/>
  <c r="O86" i="7"/>
  <c r="Q86" i="7" s="1"/>
  <c r="O85" i="7"/>
  <c r="Q85" i="7" s="1"/>
  <c r="Q84" i="7"/>
  <c r="O83" i="7"/>
  <c r="Q83" i="7" s="1"/>
  <c r="O82" i="7"/>
  <c r="Q82" i="7" s="1"/>
  <c r="O81" i="7"/>
  <c r="Q81" i="7" s="1"/>
  <c r="O80" i="7"/>
  <c r="Q80" i="7" s="1"/>
  <c r="O79" i="7"/>
  <c r="Q79" i="7" s="1"/>
  <c r="O78" i="7"/>
  <c r="Q78" i="7" s="1"/>
  <c r="O77" i="7"/>
  <c r="Q77" i="7" s="1"/>
  <c r="O76" i="7"/>
  <c r="Q76" i="7" s="1"/>
  <c r="O73" i="7"/>
  <c r="Q73" i="7" s="1"/>
  <c r="O72" i="7"/>
  <c r="Q72" i="7" s="1"/>
  <c r="O71" i="7"/>
  <c r="Q71" i="7" s="1"/>
  <c r="O70" i="7"/>
  <c r="Q70" i="7" s="1"/>
  <c r="O69" i="7"/>
  <c r="Q69" i="7" s="1"/>
  <c r="Q68" i="7"/>
  <c r="O67" i="7"/>
  <c r="Q67" i="7" s="1"/>
  <c r="Q66" i="7"/>
  <c r="O65" i="7"/>
  <c r="Q65" i="7" s="1"/>
  <c r="O64" i="7"/>
  <c r="Q64" i="7" s="1"/>
  <c r="O63" i="7"/>
  <c r="Q63" i="7" s="1"/>
  <c r="Q60" i="7"/>
  <c r="O59" i="7"/>
  <c r="Q59" i="7" s="1"/>
  <c r="Q58" i="7"/>
  <c r="Q57" i="7"/>
  <c r="O56" i="7"/>
  <c r="Q56" i="7" s="1"/>
  <c r="O55" i="7"/>
  <c r="Q55" i="7" s="1"/>
  <c r="O54" i="7"/>
  <c r="Q54" i="7" s="1"/>
  <c r="O53" i="7"/>
  <c r="Q53" i="7" s="1"/>
  <c r="O52" i="7"/>
  <c r="Q52" i="7" s="1"/>
  <c r="Q50" i="7"/>
  <c r="O49" i="7"/>
  <c r="Q49" i="7" s="1"/>
  <c r="O48" i="7"/>
  <c r="Q48" i="7" s="1"/>
  <c r="O47" i="7"/>
  <c r="Q47" i="7" s="1"/>
  <c r="O46" i="7"/>
  <c r="Q46" i="7" s="1"/>
  <c r="O45" i="7"/>
  <c r="Q45" i="7" s="1"/>
  <c r="O44" i="7"/>
  <c r="Q44" i="7" s="1"/>
  <c r="O43" i="7"/>
  <c r="Q43" i="7" s="1"/>
  <c r="O42" i="7"/>
  <c r="Q42" i="7" s="1"/>
  <c r="O41" i="7"/>
  <c r="Q41" i="7" s="1"/>
  <c r="O40" i="7"/>
  <c r="Q40" i="7" s="1"/>
  <c r="O39" i="7"/>
  <c r="Q39" i="7" s="1"/>
  <c r="O38" i="7"/>
  <c r="Q38" i="7" s="1"/>
  <c r="O37" i="7"/>
  <c r="Q37" i="7" s="1"/>
  <c r="O36" i="7"/>
  <c r="Q36" i="7" s="1"/>
  <c r="Q35" i="7"/>
  <c r="O34" i="7"/>
  <c r="Q34" i="7" s="1"/>
  <c r="O33" i="7"/>
  <c r="Q33" i="7" s="1"/>
  <c r="O32" i="7"/>
  <c r="Q32" i="7" s="1"/>
  <c r="O31" i="7"/>
  <c r="Q31" i="7" s="1"/>
  <c r="O30" i="7"/>
  <c r="Q30" i="7" s="1"/>
  <c r="O29" i="7"/>
  <c r="Q29" i="7" s="1"/>
  <c r="O28" i="7"/>
  <c r="Q28" i="7" s="1"/>
  <c r="O27" i="7"/>
  <c r="Q27" i="7" s="1"/>
  <c r="O26" i="7"/>
  <c r="Q26" i="7" s="1"/>
  <c r="O25" i="7"/>
  <c r="Q25" i="7" s="1"/>
  <c r="O24" i="7"/>
  <c r="Q24" i="7" s="1"/>
  <c r="O23" i="7"/>
  <c r="Q23" i="7" s="1"/>
  <c r="O22" i="7"/>
  <c r="Q22" i="7" s="1"/>
  <c r="O21" i="7"/>
  <c r="Q21" i="7" s="1"/>
  <c r="O20" i="7"/>
  <c r="Q20" i="7" s="1"/>
  <c r="O19" i="7"/>
  <c r="Q19" i="7" s="1"/>
  <c r="O18" i="7"/>
  <c r="Q18" i="7" s="1"/>
  <c r="O17" i="7"/>
  <c r="Q17" i="7" s="1"/>
  <c r="O16" i="7"/>
  <c r="Q16" i="7" s="1"/>
  <c r="O15" i="7"/>
  <c r="Q15" i="7" s="1"/>
  <c r="O14" i="7"/>
  <c r="Q14" i="7" s="1"/>
  <c r="Q13" i="7"/>
  <c r="O12" i="7"/>
  <c r="Q12" i="7" s="1"/>
  <c r="Q11" i="7"/>
  <c r="Q10" i="7"/>
  <c r="O9" i="7"/>
  <c r="Q9" i="7" s="1"/>
  <c r="O8" i="7"/>
  <c r="Q8" i="7" s="1"/>
  <c r="O7" i="7"/>
  <c r="Q7" i="7" s="1"/>
  <c r="O6" i="7"/>
  <c r="Q6" i="7" s="1"/>
  <c r="O5" i="7"/>
  <c r="Q5" i="7" s="1"/>
  <c r="Q106" i="7" l="1"/>
  <c r="Q88" i="7"/>
  <c r="Q61" i="7"/>
  <c r="Q74" i="7"/>
  <c r="Q107" i="7" l="1"/>
  <c r="Q108" i="7" l="1"/>
  <c r="Q109" i="7" l="1"/>
  <c r="Q110" i="7" s="1"/>
  <c r="G96" i="6" l="1"/>
  <c r="G95" i="6"/>
  <c r="G94" i="6"/>
  <c r="G97" i="6" s="1"/>
  <c r="G90" i="6"/>
  <c r="G89" i="6"/>
  <c r="G88" i="6"/>
  <c r="G87" i="6"/>
  <c r="G85" i="6"/>
  <c r="G91" i="6" s="1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6" i="6"/>
  <c r="G67" i="6" s="1"/>
  <c r="G63" i="6"/>
  <c r="G62" i="6"/>
  <c r="G61" i="6"/>
  <c r="G60" i="6"/>
  <c r="G59" i="6"/>
  <c r="G58" i="6"/>
  <c r="G57" i="6"/>
  <c r="G54" i="6"/>
  <c r="G53" i="6"/>
  <c r="G52" i="6"/>
  <c r="G51" i="6"/>
  <c r="G50" i="6"/>
  <c r="G49" i="6"/>
  <c r="G48" i="6"/>
  <c r="G47" i="6"/>
  <c r="G46" i="6"/>
  <c r="G45" i="6"/>
  <c r="G44" i="6"/>
  <c r="G43" i="6"/>
  <c r="G40" i="6"/>
  <c r="G39" i="6"/>
  <c r="G38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1" i="6"/>
  <c r="G10" i="6"/>
  <c r="G12" i="6" s="1"/>
  <c r="G7" i="6"/>
  <c r="G6" i="6"/>
  <c r="G5" i="6"/>
  <c r="G55" i="6" l="1"/>
  <c r="G64" i="6"/>
  <c r="G8" i="6"/>
  <c r="G82" i="6"/>
  <c r="G41" i="6"/>
  <c r="G99" i="6" l="1"/>
  <c r="G100" i="6" s="1"/>
  <c r="G101" i="6" l="1"/>
  <c r="G102" i="6" s="1"/>
</calcChain>
</file>

<file path=xl/sharedStrings.xml><?xml version="1.0" encoding="utf-8"?>
<sst xmlns="http://schemas.openxmlformats.org/spreadsheetml/2006/main" count="565" uniqueCount="393">
  <si>
    <t>序号</t>
  </si>
  <si>
    <t>内容</t>
  </si>
  <si>
    <t>材质及规格</t>
  </si>
  <si>
    <t>单位</t>
  </si>
  <si>
    <t>100起印</t>
  </si>
  <si>
    <t>个</t>
  </si>
  <si>
    <t>扇面直径17cm</t>
  </si>
  <si>
    <t>14.8cm*10cm</t>
  </si>
  <si>
    <t>张</t>
  </si>
  <si>
    <t>1.2m（含腿）</t>
  </si>
  <si>
    <t>0.2m（含腿）/五种表情</t>
  </si>
  <si>
    <t>条</t>
  </si>
  <si>
    <t>手卡</t>
    <phoneticPr fontId="1" type="noConversion"/>
  </si>
  <si>
    <t>高清喷绘超轻KT板</t>
    <phoneticPr fontId="1" type="noConversion"/>
  </si>
  <si>
    <t>张</t>
    <phoneticPr fontId="1" type="noConversion"/>
  </si>
  <si>
    <t>绿管徽章</t>
    <phoneticPr fontId="1" type="noConversion"/>
  </si>
  <si>
    <t>扇子3+1</t>
    <phoneticPr fontId="1" type="noConversion"/>
  </si>
  <si>
    <t>明信片3+1</t>
    <phoneticPr fontId="1" type="noConversion"/>
  </si>
  <si>
    <t>0825线上</t>
    <phoneticPr fontId="1" type="noConversion"/>
  </si>
  <si>
    <t>9月初线上</t>
    <phoneticPr fontId="1" type="noConversion"/>
  </si>
  <si>
    <t>1106答辩-公共</t>
    <phoneticPr fontId="1" type="noConversion"/>
  </si>
  <si>
    <t>600mm*900mm相纸高清喷绘</t>
    <phoneticPr fontId="1" type="noConversion"/>
  </si>
  <si>
    <t>800mm*1800mm铝料箱体写真画面</t>
    <phoneticPr fontId="1" type="noConversion"/>
  </si>
  <si>
    <t>1000mm*2000mm铝料箱体写真画面</t>
    <phoneticPr fontId="1" type="noConversion"/>
  </si>
  <si>
    <t>600mm*8000mm写真布高清喷绘</t>
    <phoneticPr fontId="1" type="noConversion"/>
  </si>
  <si>
    <t>亚克力带电话绳</t>
    <phoneticPr fontId="1" type="noConversion"/>
  </si>
  <si>
    <t>个</t>
    <phoneticPr fontId="1" type="noConversion"/>
  </si>
  <si>
    <t>空中舞星</t>
    <phoneticPr fontId="1" type="noConversion"/>
  </si>
  <si>
    <t>绿管贴纸（伴手礼）</t>
    <phoneticPr fontId="1" type="noConversion"/>
  </si>
  <si>
    <t>伴手礼纸袋</t>
    <phoneticPr fontId="1" type="noConversion"/>
  </si>
  <si>
    <t>早餐/下午茶/零食纸袋</t>
    <phoneticPr fontId="1" type="noConversion"/>
  </si>
  <si>
    <t>餐食纸袋圆形贴纸</t>
    <phoneticPr fontId="1" type="noConversion"/>
  </si>
  <si>
    <t>绿管笔</t>
    <phoneticPr fontId="1" type="noConversion"/>
  </si>
  <si>
    <t>绿管本</t>
    <phoneticPr fontId="1" type="noConversion"/>
  </si>
  <si>
    <t>单价</t>
    <phoneticPr fontId="1" type="noConversion"/>
  </si>
  <si>
    <t>数量合计</t>
    <phoneticPr fontId="1" type="noConversion"/>
  </si>
  <si>
    <t>总价</t>
    <phoneticPr fontId="1" type="noConversion"/>
  </si>
  <si>
    <t>答辩晚宴</t>
    <phoneticPr fontId="1" type="noConversion"/>
  </si>
  <si>
    <t>热转印贴纸</t>
    <phoneticPr fontId="1" type="noConversion"/>
  </si>
  <si>
    <t>套</t>
    <phoneticPr fontId="1" type="noConversion"/>
  </si>
  <si>
    <t>亚克力/树脂小夜灯</t>
    <phoneticPr fontId="1" type="noConversion"/>
  </si>
  <si>
    <t>鼠标垫定制</t>
    <phoneticPr fontId="1" type="noConversion"/>
  </si>
  <si>
    <t>抽绳双肩包</t>
    <phoneticPr fontId="1" type="noConversion"/>
  </si>
  <si>
    <t>麦克风logo标</t>
    <phoneticPr fontId="1" type="noConversion"/>
  </si>
  <si>
    <t>人名牌</t>
    <phoneticPr fontId="1" type="noConversion"/>
  </si>
  <si>
    <t>桌布</t>
    <phoneticPr fontId="1" type="noConversion"/>
  </si>
  <si>
    <t>选手套头帽衫黄色</t>
    <phoneticPr fontId="1" type="noConversion"/>
  </si>
  <si>
    <t>选手套头卫衣紫色</t>
    <phoneticPr fontId="1" type="noConversion"/>
  </si>
  <si>
    <t>选手套头帽衫蓝色</t>
    <phoneticPr fontId="1" type="noConversion"/>
  </si>
  <si>
    <t>件</t>
    <phoneticPr fontId="1" type="noConversion"/>
  </si>
  <si>
    <t>评委马甲</t>
    <phoneticPr fontId="1" type="noConversion"/>
  </si>
  <si>
    <t>桌花</t>
    <phoneticPr fontId="1" type="noConversion"/>
  </si>
  <si>
    <t>拍照道具</t>
    <phoneticPr fontId="1" type="noConversion"/>
  </si>
  <si>
    <t>路引手举牌</t>
    <phoneticPr fontId="1" type="noConversion"/>
  </si>
  <si>
    <t>晚宴互动卡片</t>
    <phoneticPr fontId="1" type="noConversion"/>
  </si>
  <si>
    <t>口罩包10个/包</t>
    <phoneticPr fontId="1" type="noConversion"/>
  </si>
  <si>
    <t>包</t>
    <phoneticPr fontId="1" type="noConversion"/>
  </si>
  <si>
    <t>条</t>
    <phoneticPr fontId="1" type="noConversion"/>
  </si>
  <si>
    <t>设计各种绿管表情</t>
    <phoneticPr fontId="1" type="noConversion"/>
  </si>
  <si>
    <t>餐食包装袋</t>
    <phoneticPr fontId="1" type="noConversion"/>
  </si>
  <si>
    <t>绿管钥匙链</t>
    <phoneticPr fontId="1" type="noConversion"/>
  </si>
  <si>
    <t>快幕秀</t>
    <phoneticPr fontId="1" type="noConversion"/>
  </si>
  <si>
    <t>装饰道具（互动小玩具等）</t>
    <phoneticPr fontId="1" type="noConversion"/>
  </si>
  <si>
    <t>大抱枕</t>
    <phoneticPr fontId="1" type="noConversion"/>
  </si>
  <si>
    <t>小抱枕</t>
    <phoneticPr fontId="1" type="noConversion"/>
  </si>
  <si>
    <t>封袋贴 30mm*30mm圆形</t>
    <phoneticPr fontId="1" type="noConversion"/>
  </si>
  <si>
    <t>30mm高 金属徽章 平顶扣</t>
    <phoneticPr fontId="1" type="noConversion"/>
  </si>
  <si>
    <t>14cm*10cm</t>
    <phoneticPr fontId="1" type="noConversion"/>
  </si>
  <si>
    <t>10cm*10cm*5.2cm</t>
    <phoneticPr fontId="1" type="noConversion"/>
  </si>
  <si>
    <t>120cm*60cm</t>
    <phoneticPr fontId="1" type="noConversion"/>
  </si>
  <si>
    <t>装饰气球</t>
    <phoneticPr fontId="1" type="noConversion"/>
  </si>
  <si>
    <t>黄绿白三色气球</t>
    <phoneticPr fontId="1" type="noConversion"/>
  </si>
  <si>
    <t>奖杯定制</t>
    <phoneticPr fontId="1" type="noConversion"/>
  </si>
  <si>
    <t>答辩-答辩</t>
    <phoneticPr fontId="1" type="noConversion"/>
  </si>
  <si>
    <t>答辩-备战</t>
    <phoneticPr fontId="1" type="noConversion"/>
  </si>
  <si>
    <t>答辩-备采</t>
    <phoneticPr fontId="1" type="noConversion"/>
  </si>
  <si>
    <t>答辩-休息</t>
    <phoneticPr fontId="1" type="noConversion"/>
  </si>
  <si>
    <t>打样日期</t>
    <phoneticPr fontId="1" type="noConversion"/>
  </si>
  <si>
    <t>工作证-选手</t>
    <phoneticPr fontId="1" type="noConversion"/>
  </si>
  <si>
    <t>工作证- 评委</t>
    <phoneticPr fontId="1" type="noConversion"/>
  </si>
  <si>
    <t>工作证-组委会</t>
    <phoneticPr fontId="1" type="noConversion"/>
  </si>
  <si>
    <t>工作证- staff</t>
    <phoneticPr fontId="1" type="noConversion"/>
  </si>
  <si>
    <t>工作证-空白</t>
    <phoneticPr fontId="1" type="noConversion"/>
  </si>
  <si>
    <t>搭建及物料制作</t>
    <phoneticPr fontId="1" type="noConversion"/>
  </si>
  <si>
    <t>主持人</t>
    <phoneticPr fontId="1" type="noConversion"/>
  </si>
  <si>
    <t>主持人（白天+晚宴）</t>
    <phoneticPr fontId="5" type="noConversion"/>
  </si>
  <si>
    <t>摄影师</t>
    <phoneticPr fontId="5" type="noConversion"/>
  </si>
  <si>
    <t>摄像师4现场1采访</t>
    <phoneticPr fontId="5" type="noConversion"/>
  </si>
  <si>
    <t>兼职</t>
    <phoneticPr fontId="5" type="noConversion"/>
  </si>
  <si>
    <t>第三方人员及业务</t>
    <phoneticPr fontId="1" type="noConversion"/>
  </si>
  <si>
    <t>云平台直播相册</t>
    <phoneticPr fontId="5" type="noConversion"/>
  </si>
  <si>
    <t>实时修图师</t>
    <phoneticPr fontId="5" type="noConversion"/>
  </si>
  <si>
    <t>晚宴摄影师</t>
    <phoneticPr fontId="1" type="noConversion"/>
  </si>
  <si>
    <t>晚宴摄像师</t>
    <phoneticPr fontId="1" type="noConversion"/>
  </si>
  <si>
    <t>晚宴修图师</t>
    <phoneticPr fontId="1" type="noConversion"/>
  </si>
  <si>
    <t>位</t>
    <phoneticPr fontId="1" type="noConversion"/>
  </si>
  <si>
    <t>天</t>
    <phoneticPr fontId="1" type="noConversion"/>
  </si>
  <si>
    <t>晚宴兼职</t>
    <phoneticPr fontId="1" type="noConversion"/>
  </si>
  <si>
    <t>1105答辩酒店</t>
    <phoneticPr fontId="1" type="noConversion"/>
  </si>
  <si>
    <t>白天摄影师预留一位</t>
    <phoneticPr fontId="1" type="noConversion"/>
  </si>
  <si>
    <t>白天摄像师预留一位</t>
    <phoneticPr fontId="1" type="noConversion"/>
  </si>
  <si>
    <t>白天修图师预留一位</t>
    <phoneticPr fontId="1" type="noConversion"/>
  </si>
  <si>
    <t>白天兼职预留6位</t>
    <phoneticPr fontId="1" type="noConversion"/>
  </si>
  <si>
    <t>晚宴场地费</t>
    <phoneticPr fontId="1" type="noConversion"/>
  </si>
  <si>
    <t>选手交通</t>
    <phoneticPr fontId="1" type="noConversion"/>
  </si>
  <si>
    <t>选手住宿</t>
    <phoneticPr fontId="1" type="noConversion"/>
  </si>
  <si>
    <t>评委交通</t>
    <phoneticPr fontId="1" type="noConversion"/>
  </si>
  <si>
    <t>评委住宿</t>
    <phoneticPr fontId="1" type="noConversion"/>
  </si>
  <si>
    <t>次</t>
    <phoneticPr fontId="1" type="noConversion"/>
  </si>
  <si>
    <t>间</t>
    <phoneticPr fontId="1" type="noConversion"/>
  </si>
  <si>
    <t>沙发桌椅租赁预留费用</t>
    <phoneticPr fontId="1" type="noConversion"/>
  </si>
  <si>
    <t>传播与视频业务</t>
    <phoneticPr fontId="1" type="noConversion"/>
  </si>
  <si>
    <t>接待相关</t>
    <phoneticPr fontId="1" type="noConversion"/>
  </si>
  <si>
    <t>摄影师</t>
    <phoneticPr fontId="1" type="noConversion"/>
  </si>
  <si>
    <t>摄像师</t>
    <phoneticPr fontId="1" type="noConversion"/>
  </si>
  <si>
    <t>兼职</t>
    <phoneticPr fontId="1" type="noConversion"/>
  </si>
  <si>
    <t>云平台相册</t>
    <phoneticPr fontId="1" type="noConversion"/>
  </si>
  <si>
    <t>实时修图师</t>
    <phoneticPr fontId="1" type="noConversion"/>
  </si>
  <si>
    <t>飞机/火车</t>
    <phoneticPr fontId="5" type="noConversion"/>
  </si>
  <si>
    <t>北京金枫酒店2晚住宿</t>
    <phoneticPr fontId="5" type="noConversion"/>
  </si>
  <si>
    <t>格瑞斯酒店2晚住宿每人一间</t>
    <phoneticPr fontId="5" type="noConversion"/>
  </si>
  <si>
    <t>ACE CAFÉ</t>
    <phoneticPr fontId="5" type="noConversion"/>
  </si>
  <si>
    <t>晚宴餐食费用</t>
    <phoneticPr fontId="5" type="noConversion"/>
  </si>
  <si>
    <t>30s</t>
    <phoneticPr fontId="1" type="noConversion"/>
  </si>
  <si>
    <t>30s</t>
    <phoneticPr fontId="5" type="noConversion"/>
  </si>
  <si>
    <t>60s</t>
    <phoneticPr fontId="1" type="noConversion"/>
  </si>
  <si>
    <t>收官视频</t>
    <phoneticPr fontId="1" type="noConversion"/>
  </si>
  <si>
    <t>300s</t>
    <phoneticPr fontId="1" type="noConversion"/>
  </si>
  <si>
    <t>180s</t>
    <phoneticPr fontId="1" type="noConversion"/>
  </si>
  <si>
    <t>CCF官方采访视频</t>
    <phoneticPr fontId="1" type="noConversion"/>
  </si>
  <si>
    <t>答辩日选手采访视频</t>
    <phoneticPr fontId="1" type="noConversion"/>
  </si>
  <si>
    <t>答辩日大咖（评委）采访视频</t>
    <phoneticPr fontId="1" type="noConversion"/>
  </si>
  <si>
    <t>答辩实录（金句）</t>
    <phoneticPr fontId="1" type="noConversion"/>
  </si>
  <si>
    <t>微博运维</t>
    <phoneticPr fontId="1" type="noConversion"/>
  </si>
  <si>
    <t>微信视频号运维</t>
    <phoneticPr fontId="1" type="noConversion"/>
  </si>
  <si>
    <t>日常运维，发稿，发视频，互动，热点事件</t>
    <phoneticPr fontId="1" type="noConversion"/>
  </si>
  <si>
    <t>大V转发，垂类媒体转发，媒体专访</t>
    <phoneticPr fontId="1" type="noConversion"/>
  </si>
  <si>
    <t>热转印机采买</t>
    <phoneticPr fontId="1" type="noConversion"/>
  </si>
  <si>
    <t>台</t>
    <phoneticPr fontId="1" type="noConversion"/>
  </si>
  <si>
    <t>平面设计</t>
    <phoneticPr fontId="1" type="noConversion"/>
  </si>
  <si>
    <t>战队宣传icon</t>
    <phoneticPr fontId="1" type="noConversion"/>
  </si>
  <si>
    <t>晚宴餐费</t>
    <phoneticPr fontId="1" type="noConversion"/>
  </si>
  <si>
    <t>1105入住晚餐零食袋</t>
    <phoneticPr fontId="1" type="noConversion"/>
  </si>
  <si>
    <t>1106早餐袋</t>
    <phoneticPr fontId="1" type="noConversion"/>
  </si>
  <si>
    <t>1106午餐</t>
    <phoneticPr fontId="1" type="noConversion"/>
  </si>
  <si>
    <t>1106茶歇</t>
    <phoneticPr fontId="1" type="noConversion"/>
  </si>
  <si>
    <t>包装袋/小卡片/各色圆形贴纸</t>
    <phoneticPr fontId="1" type="noConversion"/>
  </si>
  <si>
    <t>工作人员帽衫</t>
    <phoneticPr fontId="1" type="noConversion"/>
  </si>
  <si>
    <t>工作人员T恤</t>
    <phoneticPr fontId="1" type="noConversion"/>
  </si>
  <si>
    <t>未来安全研究院主题 墨绿色</t>
    <phoneticPr fontId="1" type="noConversion"/>
  </si>
  <si>
    <t>晚宴花絮视频</t>
    <phoneticPr fontId="1" type="noConversion"/>
  </si>
  <si>
    <t>接待预留费用</t>
    <phoneticPr fontId="1" type="noConversion"/>
  </si>
  <si>
    <t>小计</t>
    <phoneticPr fontId="1" type="noConversion"/>
  </si>
  <si>
    <t>定制笔</t>
    <phoneticPr fontId="1" type="noConversion"/>
  </si>
  <si>
    <t>定制本</t>
    <phoneticPr fontId="1" type="noConversion"/>
  </si>
  <si>
    <t>定制口罩（医用外科）</t>
    <phoneticPr fontId="1" type="noConversion"/>
  </si>
  <si>
    <t>定制抽绳背包</t>
    <phoneticPr fontId="1" type="noConversion"/>
  </si>
  <si>
    <t>毛圈套头帽衫</t>
    <phoneticPr fontId="1" type="noConversion"/>
  </si>
  <si>
    <t>黄绿白色桌花</t>
    <phoneticPr fontId="1" type="noConversion"/>
  </si>
  <si>
    <t>装饰及互动玩具</t>
    <phoneticPr fontId="1" type="noConversion"/>
  </si>
  <si>
    <t>定制X-WAY奖杯</t>
    <phoneticPr fontId="1" type="noConversion"/>
  </si>
  <si>
    <t>3米高含腿</t>
    <phoneticPr fontId="1" type="noConversion"/>
  </si>
  <si>
    <t>沙发及桌椅租赁</t>
    <phoneticPr fontId="1" type="noConversion"/>
  </si>
  <si>
    <t>采访灯光</t>
    <phoneticPr fontId="1" type="noConversion"/>
  </si>
  <si>
    <t>总计</t>
    <phoneticPr fontId="1" type="noConversion"/>
  </si>
  <si>
    <t>服务费</t>
    <phoneticPr fontId="1" type="noConversion"/>
  </si>
  <si>
    <t>税费</t>
    <phoneticPr fontId="1" type="noConversion"/>
  </si>
  <si>
    <t>合计</t>
    <phoneticPr fontId="1" type="noConversion"/>
  </si>
  <si>
    <t>整体所有图片处理设计打包</t>
    <phoneticPr fontId="1" type="noConversion"/>
  </si>
  <si>
    <t>答辩日通票</t>
    <phoneticPr fontId="1" type="noConversion"/>
  </si>
  <si>
    <t>拉链外套</t>
    <phoneticPr fontId="1" type="noConversion"/>
  </si>
  <si>
    <t>海报（复用）</t>
    <phoneticPr fontId="1" type="noConversion"/>
  </si>
  <si>
    <t>易拉宝（复用）</t>
    <phoneticPr fontId="1" type="noConversion"/>
  </si>
  <si>
    <t>德展（复用）</t>
    <phoneticPr fontId="1" type="noConversion"/>
  </si>
  <si>
    <t>条幅（复用）</t>
    <phoneticPr fontId="1" type="noConversion"/>
  </si>
  <si>
    <t>晚宴搭建费用</t>
    <phoneticPr fontId="1" type="noConversion"/>
  </si>
  <si>
    <t>拖鞋</t>
    <phoneticPr fontId="1" type="noConversion"/>
  </si>
  <si>
    <t>袜子</t>
    <phoneticPr fontId="1" type="noConversion"/>
  </si>
  <si>
    <t>答辩晚宴互动小夜灯（等价替换）</t>
    <phoneticPr fontId="1" type="noConversion"/>
  </si>
  <si>
    <t>答辩晚宴互动鼠标垫（等价替换）</t>
    <phoneticPr fontId="1" type="noConversion"/>
  </si>
  <si>
    <t>答辩晚宴挂绳</t>
    <phoneticPr fontId="1" type="noConversion"/>
  </si>
  <si>
    <t>7cm*12cm设计小卡片</t>
    <phoneticPr fontId="1" type="noConversion"/>
  </si>
  <si>
    <t>袜子定制 荧光绿</t>
    <phoneticPr fontId="1" type="noConversion"/>
  </si>
  <si>
    <t>充棉马甲</t>
    <phoneticPr fontId="1" type="noConversion"/>
  </si>
  <si>
    <t>0822空宣</t>
    <phoneticPr fontId="1" type="noConversion"/>
  </si>
  <si>
    <t>灯光师/灯光道具/灯光助理</t>
    <phoneticPr fontId="1" type="noConversion"/>
  </si>
  <si>
    <t>嘉宾ID视频</t>
    <phoneticPr fontId="1" type="noConversion"/>
  </si>
  <si>
    <t>答辩花絮视频（当日输出）</t>
    <phoneticPr fontId="1" type="noConversion"/>
  </si>
  <si>
    <t>接驳大巴</t>
    <phoneticPr fontId="1" type="noConversion"/>
  </si>
  <si>
    <t>辆</t>
    <phoneticPr fontId="1" type="noConversion"/>
  </si>
  <si>
    <t>KV空宣演绎视频</t>
    <phoneticPr fontId="1" type="noConversion"/>
  </si>
  <si>
    <t>公众号运维（包含稿件撰写）</t>
    <phoneticPr fontId="1" type="noConversion"/>
  </si>
  <si>
    <t>规格</t>
  </si>
  <si>
    <t>数量</t>
  </si>
  <si>
    <t>单价</t>
  </si>
  <si>
    <t>合计</t>
  </si>
  <si>
    <t>场地服务</t>
    <phoneticPr fontId="5" type="noConversion"/>
  </si>
  <si>
    <t>兰境场地租赁搭建</t>
    <phoneticPr fontId="5" type="noConversion"/>
  </si>
  <si>
    <t>搭建时间</t>
    <phoneticPr fontId="5" type="noConversion"/>
  </si>
  <si>
    <t>天</t>
    <phoneticPr fontId="5" type="noConversion"/>
  </si>
  <si>
    <t>兰境场地租赁使用</t>
    <phoneticPr fontId="5" type="noConversion"/>
  </si>
  <si>
    <t>使用时间</t>
    <phoneticPr fontId="5" type="noConversion"/>
  </si>
  <si>
    <t>专家/选手/嘉宾 住宿</t>
    <phoneticPr fontId="5" type="noConversion"/>
  </si>
  <si>
    <t>万达文华酒店 两晚（含双早）</t>
    <phoneticPr fontId="5" type="noConversion"/>
  </si>
  <si>
    <t>1229-1231</t>
    <phoneticPr fontId="5" type="noConversion"/>
  </si>
  <si>
    <t>餐饮服务</t>
    <phoneticPr fontId="5" type="noConversion"/>
  </si>
  <si>
    <t>茶歇</t>
    <phoneticPr fontId="5" type="noConversion"/>
  </si>
  <si>
    <t>精品茶歇</t>
    <phoneticPr fontId="5" type="noConversion"/>
  </si>
  <si>
    <t>方案推荐内容</t>
    <phoneticPr fontId="5" type="noConversion"/>
  </si>
  <si>
    <t>位</t>
    <phoneticPr fontId="5" type="noConversion"/>
  </si>
  <si>
    <t>自助晚宴</t>
    <phoneticPr fontId="5" type="noConversion"/>
  </si>
  <si>
    <t>方案推荐菜单</t>
    <phoneticPr fontId="5" type="noConversion"/>
  </si>
  <si>
    <t>搭建物料</t>
    <phoneticPr fontId="5" type="noConversion"/>
  </si>
  <si>
    <t>签到区</t>
  </si>
  <si>
    <t>木结构龙骨，写真布画面</t>
  </si>
  <si>
    <t>4*3</t>
  </si>
  <si>
    <t>㎡</t>
  </si>
  <si>
    <t>签到桌子</t>
  </si>
  <si>
    <t>木质结构烤漆着色，亚克力LOGO</t>
  </si>
  <si>
    <t>2.4*0.8</t>
  </si>
  <si>
    <t>套</t>
  </si>
  <si>
    <t>道路指引</t>
  </si>
  <si>
    <t>木质结构贴高清写真</t>
  </si>
  <si>
    <t>2*0.8</t>
  </si>
  <si>
    <t>合影区</t>
  </si>
  <si>
    <t>金属架子UV背景布喷绘</t>
  </si>
  <si>
    <t>6*3</t>
  </si>
  <si>
    <t>舞台结构</t>
  </si>
  <si>
    <t>木质结构，表面铺设12厘多层板平整</t>
  </si>
  <si>
    <t>7*4</t>
  </si>
  <si>
    <t>舞台地毯</t>
  </si>
  <si>
    <t>拉绒地毯</t>
  </si>
  <si>
    <t>8*5</t>
  </si>
  <si>
    <t>舞台阶梯</t>
  </si>
  <si>
    <t>木质结构包地毯</t>
  </si>
  <si>
    <t>组</t>
  </si>
  <si>
    <t>签约仪式</t>
  </si>
  <si>
    <t>ipad签约</t>
  </si>
  <si>
    <t>台</t>
  </si>
  <si>
    <t>启动台</t>
  </si>
  <si>
    <t>推拉干启动，嵌LED屏幕</t>
  </si>
  <si>
    <t>吊旗</t>
  </si>
  <si>
    <t>写真布UV喷绘</t>
  </si>
  <si>
    <t>玻璃贴纸画面</t>
  </si>
  <si>
    <t>3M可转移贴纸</t>
  </si>
  <si>
    <t>闭门专题采访板</t>
  </si>
  <si>
    <t>4*2.4</t>
  </si>
  <si>
    <t>家具租赁</t>
  </si>
  <si>
    <t>白色沙发</t>
  </si>
  <si>
    <t>白色茶几</t>
  </si>
  <si>
    <t>宴会椅子</t>
  </si>
  <si>
    <t>把</t>
  </si>
  <si>
    <t>邀请函</t>
  </si>
  <si>
    <t>200铜板数码印刷</t>
  </si>
  <si>
    <t>欢迎信</t>
  </si>
  <si>
    <t>157铜板印刷</t>
  </si>
  <si>
    <t>张</t>
    <phoneticPr fontId="5" type="noConversion"/>
  </si>
  <si>
    <t>麦克风套</t>
    <phoneticPr fontId="5" type="noConversion"/>
  </si>
  <si>
    <t>个</t>
    <phoneticPr fontId="5" type="noConversion"/>
  </si>
  <si>
    <t>海报</t>
  </si>
  <si>
    <t>157相纸数码喷绘</t>
  </si>
  <si>
    <t>工作证</t>
  </si>
  <si>
    <t>PVC数码打印</t>
  </si>
  <si>
    <t>桌卡</t>
  </si>
  <si>
    <t>亚克力贴纸</t>
  </si>
  <si>
    <t>椅子贴</t>
  </si>
  <si>
    <t>可转印贴纸</t>
  </si>
  <si>
    <t>工作人员臂贴</t>
  </si>
  <si>
    <t>搭建辅料</t>
  </si>
  <si>
    <t>项</t>
  </si>
  <si>
    <t>运输</t>
  </si>
  <si>
    <t>进场撤场</t>
  </si>
  <si>
    <t>趟</t>
  </si>
  <si>
    <t>人工</t>
  </si>
  <si>
    <t>晚宴桌椅布置</t>
    <phoneticPr fontId="5" type="noConversion"/>
  </si>
  <si>
    <t>套</t>
    <phoneticPr fontId="5" type="noConversion"/>
  </si>
  <si>
    <t>AV物料</t>
    <phoneticPr fontId="5" type="noConversion"/>
  </si>
  <si>
    <t>LED屏幕 视频</t>
    <phoneticPr fontId="5" type="noConversion"/>
  </si>
  <si>
    <t>P3高清屏幕</t>
  </si>
  <si>
    <t>4*7</t>
    <phoneticPr fontId="5" type="noConversion"/>
  </si>
  <si>
    <t>视频切换器，控制器</t>
  </si>
  <si>
    <t>提词器</t>
  </si>
  <si>
    <t>翻页器</t>
    <phoneticPr fontId="5" type="noConversion"/>
  </si>
  <si>
    <t>PERFECT CUE  D'SAN PC-433SYS</t>
  </si>
  <si>
    <t>笔记本电脑</t>
    <phoneticPr fontId="5" type="noConversion"/>
  </si>
  <si>
    <t>MacBookpro</t>
    <phoneticPr fontId="1" type="noConversion"/>
  </si>
  <si>
    <t>台</t>
    <phoneticPr fontId="5" type="noConversion"/>
  </si>
  <si>
    <t>LOGO灯片</t>
  </si>
  <si>
    <t>面光</t>
  </si>
  <si>
    <t>LED怕灯</t>
  </si>
  <si>
    <t>盏</t>
  </si>
  <si>
    <t>面广架</t>
  </si>
  <si>
    <t>米</t>
  </si>
  <si>
    <t>音响</t>
  </si>
  <si>
    <t>全频一套，话筒4支，调音台，功放</t>
  </si>
  <si>
    <t>反监及电视</t>
    <phoneticPr fontId="5" type="noConversion"/>
  </si>
  <si>
    <t>采购物料</t>
    <phoneticPr fontId="5" type="noConversion"/>
  </si>
  <si>
    <t>伴手礼（VVIP）</t>
    <phoneticPr fontId="5" type="noConversion"/>
  </si>
  <si>
    <t>闪迪1T移动硬盘</t>
  </si>
  <si>
    <t>伴手礼（VIP）</t>
    <phoneticPr fontId="5" type="noConversion"/>
  </si>
  <si>
    <t>小米智能拼装积木</t>
    <phoneticPr fontId="5" type="noConversion"/>
  </si>
  <si>
    <t>伴手礼（选手）</t>
    <phoneticPr fontId="5" type="noConversion"/>
  </si>
  <si>
    <t>小米运动手环</t>
    <phoneticPr fontId="5" type="noConversion"/>
  </si>
  <si>
    <t>伴手礼（媒体）</t>
    <phoneticPr fontId="5" type="noConversion"/>
  </si>
  <si>
    <t>小米充电宝</t>
    <phoneticPr fontId="5" type="noConversion"/>
  </si>
  <si>
    <t>伴手礼（公司骨干及其他）</t>
    <phoneticPr fontId="5" type="noConversion"/>
  </si>
  <si>
    <t>小米便携式榨汁机</t>
  </si>
  <si>
    <t>辩论道具</t>
    <phoneticPr fontId="5" type="noConversion"/>
  </si>
  <si>
    <t>开杠道具</t>
    <phoneticPr fontId="5" type="noConversion"/>
  </si>
  <si>
    <t>桌花</t>
    <phoneticPr fontId="5" type="noConversion"/>
  </si>
  <si>
    <t>活动现场预留桌花</t>
    <phoneticPr fontId="5" type="noConversion"/>
  </si>
  <si>
    <t>发布环节创意</t>
    <phoneticPr fontId="5" type="noConversion"/>
  </si>
  <si>
    <t>激光全息/无人机光球</t>
    <phoneticPr fontId="5" type="noConversion"/>
  </si>
  <si>
    <t>激光包含视频制作</t>
    <phoneticPr fontId="5" type="noConversion"/>
  </si>
  <si>
    <t>第三方人员</t>
    <phoneticPr fontId="5" type="noConversion"/>
  </si>
  <si>
    <t>现场摄影师</t>
    <phoneticPr fontId="5" type="noConversion"/>
  </si>
  <si>
    <t>摄像师</t>
    <phoneticPr fontId="5" type="noConversion"/>
  </si>
  <si>
    <t>现场摄像师</t>
    <phoneticPr fontId="5" type="noConversion"/>
  </si>
  <si>
    <t>修图师</t>
    <phoneticPr fontId="5" type="noConversion"/>
  </si>
  <si>
    <t>现场修图师</t>
    <phoneticPr fontId="5" type="noConversion"/>
  </si>
  <si>
    <t>云平台相册</t>
    <phoneticPr fontId="5" type="noConversion"/>
  </si>
  <si>
    <t>采访灯光师</t>
    <phoneticPr fontId="5" type="noConversion"/>
  </si>
  <si>
    <t>灯光师 灯光助理 灯光</t>
    <phoneticPr fontId="5" type="noConversion"/>
  </si>
  <si>
    <t>调酒师表演</t>
    <phoneticPr fontId="5" type="noConversion"/>
  </si>
  <si>
    <t>酒</t>
    <phoneticPr fontId="5" type="noConversion"/>
  </si>
  <si>
    <t>鸡尾酒</t>
    <phoneticPr fontId="5" type="noConversion"/>
  </si>
  <si>
    <t>杯</t>
    <phoneticPr fontId="5" type="noConversion"/>
  </si>
  <si>
    <t>乐队表演</t>
    <phoneticPr fontId="5" type="noConversion"/>
  </si>
  <si>
    <t>5人乐队10首歌</t>
    <phoneticPr fontId="5" type="noConversion"/>
  </si>
  <si>
    <t>组</t>
    <phoneticPr fontId="5" type="noConversion"/>
  </si>
  <si>
    <t>近景魔术师</t>
    <phoneticPr fontId="5" type="noConversion"/>
  </si>
  <si>
    <t>魔术师</t>
    <phoneticPr fontId="5" type="noConversion"/>
  </si>
  <si>
    <t>主持人</t>
    <phoneticPr fontId="5" type="noConversion"/>
  </si>
  <si>
    <t>主持人（含彩排+晚宴）</t>
    <phoneticPr fontId="5" type="noConversion"/>
  </si>
  <si>
    <t>礼仪</t>
    <phoneticPr fontId="5" type="noConversion"/>
  </si>
  <si>
    <t>活动礼仪</t>
    <phoneticPr fontId="5" type="noConversion"/>
  </si>
  <si>
    <t>2天活动兼职</t>
    <phoneticPr fontId="5" type="noConversion"/>
  </si>
  <si>
    <t>保洁</t>
    <phoneticPr fontId="5" type="noConversion"/>
  </si>
  <si>
    <t>2天</t>
    <phoneticPr fontId="5" type="noConversion"/>
  </si>
  <si>
    <t>内容产出</t>
    <phoneticPr fontId="5" type="noConversion"/>
  </si>
  <si>
    <t>H5</t>
    <phoneticPr fontId="5" type="noConversion"/>
  </si>
  <si>
    <t>设计开发</t>
    <phoneticPr fontId="5" type="noConversion"/>
  </si>
  <si>
    <t>开场视频60s</t>
    <phoneticPr fontId="5" type="noConversion"/>
  </si>
  <si>
    <t>option 项目</t>
  </si>
  <si>
    <t>暖场视频180s</t>
    <phoneticPr fontId="5" type="noConversion"/>
  </si>
  <si>
    <t>2020的花絮内容剪辑</t>
    <phoneticPr fontId="5" type="noConversion"/>
  </si>
  <si>
    <t>条</t>
    <phoneticPr fontId="5" type="noConversion"/>
  </si>
  <si>
    <t>花絮视频30s</t>
    <phoneticPr fontId="5" type="noConversion"/>
  </si>
  <si>
    <t>花絮视频制作</t>
    <phoneticPr fontId="5" type="noConversion"/>
  </si>
  <si>
    <t>花絮视频90s</t>
    <phoneticPr fontId="5" type="noConversion"/>
  </si>
  <si>
    <t>总结片花300s</t>
    <phoneticPr fontId="5" type="noConversion"/>
  </si>
  <si>
    <t>其他</t>
    <phoneticPr fontId="5" type="noConversion"/>
  </si>
  <si>
    <t>媒体车马费</t>
    <phoneticPr fontId="5" type="noConversion"/>
  </si>
  <si>
    <t>专家费用</t>
    <phoneticPr fontId="5" type="noConversion"/>
  </si>
  <si>
    <t>预留专家费用</t>
    <phoneticPr fontId="5" type="noConversion"/>
  </si>
  <si>
    <t>工作人员</t>
    <phoneticPr fontId="5" type="noConversion"/>
  </si>
  <si>
    <t>餐食交通</t>
    <phoneticPr fontId="5" type="noConversion"/>
  </si>
  <si>
    <t>服务费</t>
  </si>
  <si>
    <t>税金</t>
  </si>
  <si>
    <t>总计</t>
  </si>
  <si>
    <t>项目一：CCF BDCI x 360 报价明细</t>
    <phoneticPr fontId="1" type="noConversion"/>
  </si>
  <si>
    <t>拖鞋定制 黑色 凉拖</t>
    <phoneticPr fontId="1" type="noConversion"/>
  </si>
  <si>
    <t>3000mm*5000mm 每平米单价200</t>
    <phoneticPr fontId="1" type="noConversion"/>
  </si>
  <si>
    <t>线上关系维护礼品</t>
    <phoneticPr fontId="1" type="noConversion"/>
  </si>
  <si>
    <t>份</t>
    <phoneticPr fontId="1" type="noConversion"/>
  </si>
  <si>
    <t>ps5采购</t>
    <phoneticPr fontId="1" type="noConversion"/>
  </si>
  <si>
    <t>投放费用</t>
    <phoneticPr fontId="1" type="noConversion"/>
  </si>
  <si>
    <t>微博造话题</t>
    <phoneticPr fontId="1" type="noConversion"/>
  </si>
  <si>
    <t>项目二： 年度思想荟2021 报价明细</t>
    <phoneticPr fontId="7" type="noConversion"/>
  </si>
  <si>
    <t>热转印帆布袋采买</t>
    <phoneticPr fontId="1" type="noConversion"/>
  </si>
  <si>
    <t>项目执行日期：8月9日——11月7日</t>
    <phoneticPr fontId="1" type="noConversion"/>
  </si>
  <si>
    <t>制作周期</t>
    <phoneticPr fontId="1" type="noConversion"/>
  </si>
  <si>
    <t>项目执行日期 9月1日——12月31日</t>
    <phoneticPr fontId="7" type="noConversion"/>
  </si>
  <si>
    <t xml:space="preserve">甲方（盖章）：                                    </t>
    <phoneticPr fontId="17" type="noConversion"/>
  </si>
  <si>
    <t>乙方（盖章）：</t>
    <phoneticPr fontId="17" type="noConversion"/>
  </si>
  <si>
    <t xml:space="preserve">确认日期：                                  </t>
  </si>
  <si>
    <t>备注：
1. 双方于【XXX】年【XX】月【XX】日签署了合同编号为【XXXXX】的《活动执行服务框架协议》（以下简称为“原协议”），双方同意按如下方式支付活动费用：
□按原协议约定的付款时间一次性支付，合同金额为【XXXXX元】，最终支付费用以结算单为准。
2.  除本执行单约定的内容外，其他未涉及事项均以原协议约定为准。
3.  本执行单一式两份，双方各执一份，盖章生效。</t>
    <phoneticPr fontId="7" type="noConversion"/>
  </si>
  <si>
    <t xml:space="preserve">确认日期：                </t>
    <phoneticPr fontId="7" type="noConversion"/>
  </si>
  <si>
    <t>双</t>
    <phoneticPr fontId="1" type="noConversion"/>
  </si>
  <si>
    <t>场</t>
    <phoneticPr fontId="1" type="noConversion"/>
  </si>
  <si>
    <t>-</t>
    <phoneticPr fontId="1" type="noConversion"/>
  </si>
  <si>
    <t>预留</t>
    <phoneticPr fontId="1" type="noConversion"/>
  </si>
  <si>
    <t>180s</t>
    <phoneticPr fontId="7" type="noConversion"/>
  </si>
  <si>
    <t>晚宴桌椅租赁 需要现场翻台</t>
    <phoneticPr fontId="7" type="noConversion"/>
  </si>
  <si>
    <t>V6+S3 切换台</t>
    <phoneticPr fontId="7" type="noConversion"/>
  </si>
  <si>
    <t>摩丝 胶水 线材等等</t>
    <phoneticPr fontId="7" type="noConversion"/>
  </si>
  <si>
    <t>3台电视机</t>
    <phoneticPr fontId="7" type="noConversion"/>
  </si>
  <si>
    <t>52寸</t>
    <phoneticPr fontId="7" type="noConversion"/>
  </si>
  <si>
    <t>修图师现场实时修图</t>
    <phoneticPr fontId="7" type="noConversion"/>
  </si>
  <si>
    <t>TRUSS灯灯架 300*300mm</t>
    <phoneticPr fontId="7" type="noConversion"/>
  </si>
  <si>
    <t>修图师到场实时修图便于传播</t>
    <phoneticPr fontId="1" type="noConversion"/>
  </si>
  <si>
    <t>折后价</t>
    <phoneticPr fontId="1" type="noConversion"/>
  </si>
  <si>
    <t>折后价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</si>
</sst>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 Light"/>
      <family val="2"/>
      <charset val="134"/>
    </font>
    <font>
      <sz val="11"/>
      <color theme="1"/>
      <name val="微软雅黑 Bold"/>
      <charset val="134"/>
    </font>
    <font>
      <b/>
      <sz val="14"/>
      <color theme="1"/>
      <name val="微软雅黑 Bold"/>
      <charset val="134"/>
    </font>
    <font>
      <sz val="9"/>
      <name val="宋体"/>
      <family val="4"/>
      <charset val="134"/>
      <scheme val="minor"/>
    </font>
    <font>
      <b/>
      <sz val="11"/>
      <color theme="1"/>
      <name val="微软雅黑 Light"/>
      <family val="2"/>
      <charset val="134"/>
    </font>
    <font>
      <sz val="9"/>
      <name val="宋体"/>
      <family val="3"/>
      <charset val="134"/>
      <scheme val="minor"/>
    </font>
    <font>
      <b/>
      <sz val="18"/>
      <name val="微软雅黑 Bold"/>
      <charset val="134"/>
    </font>
    <font>
      <b/>
      <sz val="18"/>
      <name val="微软雅黑 Light"/>
      <family val="2"/>
      <charset val="134"/>
    </font>
    <font>
      <b/>
      <sz val="12"/>
      <name val="微软雅黑 Light"/>
      <family val="2"/>
      <charset val="134"/>
    </font>
    <font>
      <b/>
      <sz val="12"/>
      <color theme="1"/>
      <name val="微软雅黑 Light"/>
      <family val="2"/>
      <charset val="134"/>
    </font>
    <font>
      <sz val="12"/>
      <color theme="1"/>
      <name val="微软雅黑 Light"/>
      <family val="2"/>
      <charset val="134"/>
    </font>
    <font>
      <sz val="12"/>
      <color rgb="FF000000"/>
      <name val="微软雅黑 Light"/>
      <family val="2"/>
      <charset val="134"/>
    </font>
    <font>
      <sz val="12"/>
      <color indexed="8"/>
      <name val="微软雅黑 Light"/>
      <family val="2"/>
      <charset val="134"/>
    </font>
    <font>
      <b/>
      <sz val="12"/>
      <color indexed="8"/>
      <name val="微软雅黑 Light"/>
      <family val="2"/>
      <charset val="134"/>
    </font>
    <font>
      <b/>
      <sz val="14"/>
      <name val="微软雅黑 Bold"/>
      <charset val="134"/>
    </font>
    <font>
      <sz val="9"/>
      <name val="宋体"/>
      <family val="3"/>
      <charset val="134"/>
    </font>
    <font>
      <b/>
      <sz val="11"/>
      <color indexed="8"/>
      <name val="微软雅黑"/>
      <family val="2"/>
      <charset val="134"/>
    </font>
    <font>
      <b/>
      <sz val="10.5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</fills>
  <borders count="38">
    <border>
      <left/>
      <right/>
      <top/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ck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58" fontId="13" fillId="0" borderId="13" xfId="0" applyNumberFormat="1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40" fontId="12" fillId="3" borderId="13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0" fontId="12" fillId="0" borderId="13" xfId="0" applyNumberFormat="1" applyFont="1" applyBorder="1" applyAlignment="1">
      <alignment horizontal="center" vertical="center"/>
    </xf>
    <xf numFmtId="0" fontId="12" fillId="0" borderId="18" xfId="0" applyFont="1" applyBorder="1">
      <alignment vertical="center"/>
    </xf>
    <xf numFmtId="40" fontId="11" fillId="3" borderId="13" xfId="0" applyNumberFormat="1" applyFont="1" applyFill="1" applyBorder="1" applyAlignment="1">
      <alignment horizontal="right" vertical="center"/>
    </xf>
    <xf numFmtId="0" fontId="14" fillId="3" borderId="13" xfId="0" applyFont="1" applyFill="1" applyBorder="1" applyAlignment="1">
      <alignment horizontal="center" vertical="center"/>
    </xf>
    <xf numFmtId="40" fontId="14" fillId="3" borderId="13" xfId="0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top"/>
    </xf>
    <xf numFmtId="0" fontId="11" fillId="0" borderId="13" xfId="0" applyFont="1" applyBorder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40" fontId="12" fillId="0" borderId="1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0" fontId="2" fillId="0" borderId="2" xfId="0" applyNumberFormat="1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40" fontId="6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0" fontId="3" fillId="0" borderId="2" xfId="0" applyNumberFormat="1" applyFont="1" applyBorder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40" fontId="4" fillId="5" borderId="13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40" fontId="3" fillId="0" borderId="2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40" fontId="4" fillId="5" borderId="35" xfId="0" applyNumberFormat="1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40" fontId="2" fillId="0" borderId="30" xfId="0" applyNumberFormat="1" applyFont="1" applyBorder="1" applyAlignment="1">
      <alignment horizontal="center" vertical="center"/>
    </xf>
    <xf numFmtId="58" fontId="2" fillId="0" borderId="30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0" fontId="2" fillId="0" borderId="2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top" wrapText="1"/>
    </xf>
    <xf numFmtId="0" fontId="11" fillId="0" borderId="22" xfId="0" applyFont="1" applyFill="1" applyBorder="1" applyAlignment="1">
      <alignment vertical="top" wrapText="1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8" fillId="0" borderId="13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20" fillId="0" borderId="24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6" fillId="4" borderId="32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8" fillId="0" borderId="14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6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B0A0C7"/>
      <color rgb="FFFABF8E"/>
      <color rgb="FFB8CC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5"/>
  <sheetViews>
    <sheetView zoomScale="77" zoomScaleNormal="77" workbookViewId="0">
      <pane ySplit="3" topLeftCell="A96" activePane="bottomLeft" state="frozen"/>
      <selection pane="bottomLeft" activeCell="Q111" sqref="Q111"/>
    </sheetView>
  </sheetViews>
  <sheetFormatPr baseColWidth="10" defaultColWidth="10.83203125" defaultRowHeight="14"/>
  <cols>
    <col min="1" max="1" width="7" bestFit="1" customWidth="1"/>
    <col min="2" max="2" width="31.5" bestFit="1" customWidth="1"/>
    <col min="3" max="3" width="39.6640625" bestFit="1" customWidth="1"/>
    <col min="4" max="4" width="7" bestFit="1" customWidth="1"/>
    <col min="5" max="6" width="12.83203125" hidden="1" customWidth="1"/>
    <col min="7" max="7" width="13.1640625" hidden="1" customWidth="1"/>
    <col min="8" max="8" width="18" hidden="1" customWidth="1"/>
    <col min="9" max="9" width="19.1640625" hidden="1" customWidth="1"/>
    <col min="10" max="13" width="12.6640625" hidden="1" customWidth="1"/>
    <col min="14" max="14" width="11.6640625" hidden="1" customWidth="1"/>
    <col min="15" max="15" width="11.6640625" bestFit="1" customWidth="1"/>
    <col min="16" max="16" width="10.5" bestFit="1" customWidth="1"/>
    <col min="17" max="17" width="13" bestFit="1" customWidth="1"/>
    <col min="18" max="18" width="27.5" bestFit="1" customWidth="1"/>
    <col min="19" max="19" width="11.6640625" bestFit="1" customWidth="1"/>
  </cols>
  <sheetData>
    <row r="1" spans="1:19" ht="22" thickTop="1">
      <c r="A1" s="70" t="s">
        <v>360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2"/>
    </row>
    <row r="2" spans="1:19" ht="21">
      <c r="A2" s="67" t="s">
        <v>370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9"/>
    </row>
    <row r="3" spans="1:19" ht="21">
      <c r="A3" s="38" t="s">
        <v>0</v>
      </c>
      <c r="B3" s="39" t="s">
        <v>1</v>
      </c>
      <c r="C3" s="39" t="s">
        <v>2</v>
      </c>
      <c r="D3" s="39" t="s">
        <v>3</v>
      </c>
      <c r="E3" s="39" t="s">
        <v>184</v>
      </c>
      <c r="F3" s="39" t="s">
        <v>18</v>
      </c>
      <c r="G3" s="39" t="s">
        <v>19</v>
      </c>
      <c r="H3" s="39" t="s">
        <v>98</v>
      </c>
      <c r="I3" s="39" t="s">
        <v>20</v>
      </c>
      <c r="J3" s="39" t="s">
        <v>73</v>
      </c>
      <c r="K3" s="39" t="s">
        <v>74</v>
      </c>
      <c r="L3" s="39" t="s">
        <v>75</v>
      </c>
      <c r="M3" s="39" t="s">
        <v>76</v>
      </c>
      <c r="N3" s="39" t="s">
        <v>37</v>
      </c>
      <c r="O3" s="39" t="s">
        <v>35</v>
      </c>
      <c r="P3" s="40" t="s">
        <v>34</v>
      </c>
      <c r="Q3" s="40" t="s">
        <v>36</v>
      </c>
      <c r="R3" s="39" t="s">
        <v>77</v>
      </c>
      <c r="S3" s="41" t="s">
        <v>371</v>
      </c>
    </row>
    <row r="4" spans="1:19" ht="21">
      <c r="A4" s="73" t="s">
        <v>83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5"/>
    </row>
    <row r="5" spans="1:19" ht="17">
      <c r="A5" s="42">
        <v>1</v>
      </c>
      <c r="B5" s="43" t="s">
        <v>29</v>
      </c>
      <c r="C5" s="43" t="s">
        <v>4</v>
      </c>
      <c r="D5" s="43" t="s">
        <v>5</v>
      </c>
      <c r="E5" s="43">
        <v>0</v>
      </c>
      <c r="F5" s="43">
        <v>0</v>
      </c>
      <c r="G5" s="43">
        <v>15</v>
      </c>
      <c r="H5" s="43">
        <v>0</v>
      </c>
      <c r="I5" s="43">
        <v>100</v>
      </c>
      <c r="J5" s="43">
        <v>0</v>
      </c>
      <c r="K5" s="43">
        <v>0</v>
      </c>
      <c r="L5" s="43">
        <v>0</v>
      </c>
      <c r="M5" s="43">
        <v>0</v>
      </c>
      <c r="N5" s="43">
        <v>0</v>
      </c>
      <c r="O5" s="43">
        <f>SUM(E5:N5)</f>
        <v>115</v>
      </c>
      <c r="P5" s="44">
        <v>1</v>
      </c>
      <c r="Q5" s="44">
        <f>P5*O5</f>
        <v>115</v>
      </c>
      <c r="R5" s="45"/>
      <c r="S5" s="46"/>
    </row>
    <row r="6" spans="1:19" ht="17">
      <c r="A6" s="25">
        <v>2</v>
      </c>
      <c r="B6" s="2" t="s">
        <v>16</v>
      </c>
      <c r="C6" s="2" t="s">
        <v>6</v>
      </c>
      <c r="D6" s="2" t="s">
        <v>5</v>
      </c>
      <c r="E6" s="2">
        <v>15</v>
      </c>
      <c r="F6" s="2">
        <v>0</v>
      </c>
      <c r="G6" s="2">
        <v>15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f t="shared" ref="O6:O59" si="0">SUM(E6:N6)</f>
        <v>30</v>
      </c>
      <c r="P6" s="26">
        <v>2</v>
      </c>
      <c r="Q6" s="26">
        <f t="shared" ref="Q6:Q59" si="1">P6*O6</f>
        <v>60</v>
      </c>
      <c r="R6" s="27"/>
      <c r="S6" s="3"/>
    </row>
    <row r="7" spans="1:19" ht="17">
      <c r="A7" s="25">
        <v>3</v>
      </c>
      <c r="B7" s="2" t="s">
        <v>15</v>
      </c>
      <c r="C7" s="2" t="s">
        <v>66</v>
      </c>
      <c r="D7" s="2" t="s">
        <v>5</v>
      </c>
      <c r="E7" s="2">
        <v>0</v>
      </c>
      <c r="F7" s="2">
        <v>0</v>
      </c>
      <c r="G7" s="2">
        <v>15</v>
      </c>
      <c r="H7" s="2">
        <v>100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f t="shared" si="0"/>
        <v>115</v>
      </c>
      <c r="P7" s="26">
        <v>10</v>
      </c>
      <c r="Q7" s="26">
        <f t="shared" si="1"/>
        <v>1150</v>
      </c>
      <c r="R7" s="27"/>
      <c r="S7" s="3"/>
    </row>
    <row r="8" spans="1:19" ht="17">
      <c r="A8" s="25">
        <v>4</v>
      </c>
      <c r="B8" s="2" t="s">
        <v>17</v>
      </c>
      <c r="C8" s="2" t="s">
        <v>7</v>
      </c>
      <c r="D8" s="2" t="s">
        <v>8</v>
      </c>
      <c r="E8" s="2">
        <v>15</v>
      </c>
      <c r="F8" s="2">
        <v>0</v>
      </c>
      <c r="G8" s="2">
        <v>15</v>
      </c>
      <c r="H8" s="2">
        <v>100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f t="shared" si="0"/>
        <v>130</v>
      </c>
      <c r="P8" s="26">
        <v>1</v>
      </c>
      <c r="Q8" s="26">
        <f t="shared" si="1"/>
        <v>130</v>
      </c>
      <c r="R8" s="27"/>
      <c r="S8" s="3"/>
    </row>
    <row r="9" spans="1:19" ht="17">
      <c r="A9" s="25">
        <v>5</v>
      </c>
      <c r="B9" s="2" t="s">
        <v>60</v>
      </c>
      <c r="C9" s="2" t="s">
        <v>25</v>
      </c>
      <c r="D9" s="2" t="s">
        <v>26</v>
      </c>
      <c r="E9" s="2">
        <v>0</v>
      </c>
      <c r="F9" s="2">
        <v>0</v>
      </c>
      <c r="G9" s="2">
        <v>15</v>
      </c>
      <c r="H9" s="2">
        <v>100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f t="shared" si="0"/>
        <v>115</v>
      </c>
      <c r="P9" s="26">
        <v>10</v>
      </c>
      <c r="Q9" s="26">
        <f t="shared" si="1"/>
        <v>1150</v>
      </c>
      <c r="R9" s="27"/>
      <c r="S9" s="3"/>
    </row>
    <row r="10" spans="1:19" ht="17">
      <c r="A10" s="25">
        <v>6</v>
      </c>
      <c r="B10" s="2" t="s">
        <v>176</v>
      </c>
      <c r="C10" s="2" t="s">
        <v>361</v>
      </c>
      <c r="D10" s="2" t="s">
        <v>378</v>
      </c>
      <c r="E10" s="2">
        <v>0</v>
      </c>
      <c r="F10" s="2">
        <v>0</v>
      </c>
      <c r="G10" s="2">
        <v>0</v>
      </c>
      <c r="H10" s="2">
        <v>100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100</v>
      </c>
      <c r="P10" s="26">
        <v>15</v>
      </c>
      <c r="Q10" s="26">
        <f t="shared" si="1"/>
        <v>1500</v>
      </c>
      <c r="R10" s="27"/>
      <c r="S10" s="3"/>
    </row>
    <row r="11" spans="1:19" ht="17">
      <c r="A11" s="25">
        <v>7</v>
      </c>
      <c r="B11" s="2" t="s">
        <v>177</v>
      </c>
      <c r="C11" s="2" t="s">
        <v>182</v>
      </c>
      <c r="D11" s="2" t="s">
        <v>378</v>
      </c>
      <c r="E11" s="2">
        <v>0</v>
      </c>
      <c r="F11" s="2">
        <v>0</v>
      </c>
      <c r="G11" s="2">
        <v>0</v>
      </c>
      <c r="H11" s="2">
        <v>100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100</v>
      </c>
      <c r="P11" s="26">
        <v>10</v>
      </c>
      <c r="Q11" s="26">
        <f t="shared" si="1"/>
        <v>1000</v>
      </c>
      <c r="R11" s="27"/>
      <c r="S11" s="3"/>
    </row>
    <row r="12" spans="1:19" ht="17">
      <c r="A12" s="25">
        <v>8</v>
      </c>
      <c r="B12" s="2" t="s">
        <v>169</v>
      </c>
      <c r="C12" s="2" t="s">
        <v>181</v>
      </c>
      <c r="D12" s="2" t="s">
        <v>14</v>
      </c>
      <c r="E12" s="2">
        <v>0</v>
      </c>
      <c r="F12" s="2">
        <v>0</v>
      </c>
      <c r="G12" s="2">
        <v>0</v>
      </c>
      <c r="H12" s="2">
        <v>100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f t="shared" ref="O12" si="2">SUM(E12:N12)</f>
        <v>100</v>
      </c>
      <c r="P12" s="26">
        <v>1</v>
      </c>
      <c r="Q12" s="26">
        <f t="shared" si="1"/>
        <v>100</v>
      </c>
      <c r="R12" s="27"/>
      <c r="S12" s="3"/>
    </row>
    <row r="13" spans="1:19" ht="17">
      <c r="A13" s="25">
        <v>9</v>
      </c>
      <c r="B13" s="2" t="s">
        <v>180</v>
      </c>
      <c r="C13" s="2"/>
      <c r="D13" s="2" t="s">
        <v>26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100</v>
      </c>
      <c r="P13" s="26">
        <v>5</v>
      </c>
      <c r="Q13" s="26">
        <f t="shared" si="1"/>
        <v>500</v>
      </c>
      <c r="R13" s="27"/>
      <c r="S13" s="3"/>
    </row>
    <row r="14" spans="1:19" ht="17">
      <c r="A14" s="25">
        <v>10</v>
      </c>
      <c r="B14" s="2" t="s">
        <v>178</v>
      </c>
      <c r="C14" s="2" t="s">
        <v>40</v>
      </c>
      <c r="D14" s="2" t="s">
        <v>26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100</v>
      </c>
      <c r="O14" s="2">
        <f t="shared" si="0"/>
        <v>100</v>
      </c>
      <c r="P14" s="26">
        <v>15</v>
      </c>
      <c r="Q14" s="26">
        <f t="shared" si="1"/>
        <v>1500</v>
      </c>
      <c r="R14" s="27"/>
      <c r="S14" s="3"/>
    </row>
    <row r="15" spans="1:19" ht="17">
      <c r="A15" s="25">
        <v>11</v>
      </c>
      <c r="B15" s="2" t="s">
        <v>179</v>
      </c>
      <c r="C15" s="2" t="s">
        <v>41</v>
      </c>
      <c r="D15" s="2" t="s">
        <v>26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100</v>
      </c>
      <c r="O15" s="2">
        <f t="shared" si="0"/>
        <v>100</v>
      </c>
      <c r="P15" s="26">
        <v>15</v>
      </c>
      <c r="Q15" s="26">
        <f t="shared" si="1"/>
        <v>1500</v>
      </c>
      <c r="R15" s="27"/>
      <c r="S15" s="3"/>
    </row>
    <row r="16" spans="1:19" ht="17">
      <c r="A16" s="25">
        <v>12</v>
      </c>
      <c r="B16" s="2" t="s">
        <v>28</v>
      </c>
      <c r="C16" s="2" t="s">
        <v>58</v>
      </c>
      <c r="D16" s="2" t="s">
        <v>26</v>
      </c>
      <c r="E16" s="2">
        <v>0</v>
      </c>
      <c r="F16" s="2">
        <v>0</v>
      </c>
      <c r="G16" s="2">
        <v>0</v>
      </c>
      <c r="H16" s="2">
        <v>100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f t="shared" si="0"/>
        <v>100</v>
      </c>
      <c r="P16" s="26">
        <v>5</v>
      </c>
      <c r="Q16" s="26">
        <f t="shared" si="1"/>
        <v>500</v>
      </c>
      <c r="R16" s="27"/>
      <c r="S16" s="3"/>
    </row>
    <row r="17" spans="1:19" ht="17">
      <c r="A17" s="25">
        <v>13</v>
      </c>
      <c r="B17" s="2" t="s">
        <v>30</v>
      </c>
      <c r="C17" s="2" t="s">
        <v>59</v>
      </c>
      <c r="D17" s="2" t="s">
        <v>26</v>
      </c>
      <c r="E17" s="2">
        <v>0</v>
      </c>
      <c r="F17" s="2">
        <v>0</v>
      </c>
      <c r="G17" s="2">
        <v>0</v>
      </c>
      <c r="H17" s="2">
        <v>100</v>
      </c>
      <c r="I17" s="2">
        <v>0</v>
      </c>
      <c r="J17" s="2">
        <v>0</v>
      </c>
      <c r="K17" s="2">
        <v>0</v>
      </c>
      <c r="L17" s="2">
        <v>0</v>
      </c>
      <c r="M17" s="2">
        <v>200</v>
      </c>
      <c r="N17" s="2">
        <v>0</v>
      </c>
      <c r="O17" s="2">
        <f t="shared" si="0"/>
        <v>300</v>
      </c>
      <c r="P17" s="26">
        <v>3</v>
      </c>
      <c r="Q17" s="26">
        <f t="shared" si="1"/>
        <v>900</v>
      </c>
      <c r="R17" s="27"/>
      <c r="S17" s="3"/>
    </row>
    <row r="18" spans="1:19" ht="17">
      <c r="A18" s="25">
        <v>14</v>
      </c>
      <c r="B18" s="2" t="s">
        <v>31</v>
      </c>
      <c r="C18" s="2" t="s">
        <v>65</v>
      </c>
      <c r="D18" s="2" t="s">
        <v>26</v>
      </c>
      <c r="E18" s="2">
        <v>0</v>
      </c>
      <c r="F18" s="2">
        <v>0</v>
      </c>
      <c r="G18" s="2">
        <v>0</v>
      </c>
      <c r="H18" s="2">
        <v>100</v>
      </c>
      <c r="I18" s="2">
        <v>0</v>
      </c>
      <c r="J18" s="2">
        <v>0</v>
      </c>
      <c r="K18" s="2">
        <v>0</v>
      </c>
      <c r="L18" s="2">
        <v>0</v>
      </c>
      <c r="M18" s="2">
        <v>200</v>
      </c>
      <c r="N18" s="2">
        <v>0</v>
      </c>
      <c r="O18" s="2">
        <f t="shared" si="0"/>
        <v>300</v>
      </c>
      <c r="P18" s="26">
        <v>1</v>
      </c>
      <c r="Q18" s="26">
        <f t="shared" si="1"/>
        <v>300</v>
      </c>
      <c r="R18" s="27"/>
      <c r="S18" s="3"/>
    </row>
    <row r="19" spans="1:19" ht="17">
      <c r="A19" s="25">
        <v>15</v>
      </c>
      <c r="B19" s="2" t="s">
        <v>38</v>
      </c>
      <c r="C19" s="2" t="s">
        <v>38</v>
      </c>
      <c r="D19" s="2" t="s">
        <v>26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300</v>
      </c>
      <c r="L19" s="2">
        <v>0</v>
      </c>
      <c r="M19" s="2">
        <v>0</v>
      </c>
      <c r="N19" s="2">
        <v>0</v>
      </c>
      <c r="O19" s="2">
        <f t="shared" si="0"/>
        <v>300</v>
      </c>
      <c r="P19" s="26">
        <v>2</v>
      </c>
      <c r="Q19" s="26">
        <f t="shared" si="1"/>
        <v>600</v>
      </c>
      <c r="R19" s="27"/>
      <c r="S19" s="3"/>
    </row>
    <row r="20" spans="1:19" ht="17">
      <c r="A20" s="25">
        <v>16</v>
      </c>
      <c r="B20" s="2" t="s">
        <v>32</v>
      </c>
      <c r="C20" s="2" t="s">
        <v>153</v>
      </c>
      <c r="D20" s="2" t="s">
        <v>26</v>
      </c>
      <c r="E20" s="2">
        <v>0</v>
      </c>
      <c r="F20" s="2">
        <v>0</v>
      </c>
      <c r="G20" s="2">
        <v>0</v>
      </c>
      <c r="H20" s="2">
        <v>100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f t="shared" si="0"/>
        <v>100</v>
      </c>
      <c r="P20" s="26">
        <v>6</v>
      </c>
      <c r="Q20" s="26">
        <f t="shared" si="1"/>
        <v>600</v>
      </c>
      <c r="R20" s="27"/>
      <c r="S20" s="3"/>
    </row>
    <row r="21" spans="1:19" ht="17">
      <c r="A21" s="25">
        <v>17</v>
      </c>
      <c r="B21" s="2" t="s">
        <v>33</v>
      </c>
      <c r="C21" s="2" t="s">
        <v>154</v>
      </c>
      <c r="D21" s="2" t="s">
        <v>26</v>
      </c>
      <c r="E21" s="2">
        <v>0</v>
      </c>
      <c r="F21" s="2">
        <v>0</v>
      </c>
      <c r="G21" s="2">
        <v>0</v>
      </c>
      <c r="H21" s="2">
        <v>100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f t="shared" si="0"/>
        <v>100</v>
      </c>
      <c r="P21" s="26">
        <v>10</v>
      </c>
      <c r="Q21" s="26">
        <f t="shared" si="1"/>
        <v>1000</v>
      </c>
      <c r="R21" s="27"/>
      <c r="S21" s="3"/>
    </row>
    <row r="22" spans="1:19" ht="17">
      <c r="A22" s="25">
        <v>18</v>
      </c>
      <c r="B22" s="2" t="s">
        <v>55</v>
      </c>
      <c r="C22" s="2" t="s">
        <v>155</v>
      </c>
      <c r="D22" s="2" t="s">
        <v>56</v>
      </c>
      <c r="E22" s="2">
        <v>0</v>
      </c>
      <c r="F22" s="2">
        <v>0</v>
      </c>
      <c r="G22" s="2">
        <v>0</v>
      </c>
      <c r="H22" s="2">
        <v>100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f t="shared" si="0"/>
        <v>100</v>
      </c>
      <c r="P22" s="26">
        <v>30</v>
      </c>
      <c r="Q22" s="26">
        <f t="shared" si="1"/>
        <v>3000</v>
      </c>
      <c r="R22" s="27"/>
      <c r="S22" s="3"/>
    </row>
    <row r="23" spans="1:19" ht="17">
      <c r="A23" s="25">
        <v>19</v>
      </c>
      <c r="B23" s="2" t="s">
        <v>42</v>
      </c>
      <c r="C23" s="2" t="s">
        <v>156</v>
      </c>
      <c r="D23" s="2" t="s">
        <v>26</v>
      </c>
      <c r="E23" s="2">
        <v>0</v>
      </c>
      <c r="F23" s="2">
        <v>0</v>
      </c>
      <c r="G23" s="2">
        <v>0</v>
      </c>
      <c r="H23" s="2">
        <v>100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f t="shared" si="0"/>
        <v>100</v>
      </c>
      <c r="P23" s="26">
        <v>30</v>
      </c>
      <c r="Q23" s="26">
        <f t="shared" si="1"/>
        <v>3000</v>
      </c>
      <c r="R23" s="27"/>
      <c r="S23" s="3"/>
    </row>
    <row r="24" spans="1:19" ht="17">
      <c r="A24" s="25">
        <v>20</v>
      </c>
      <c r="B24" s="2" t="s">
        <v>46</v>
      </c>
      <c r="C24" s="2" t="s">
        <v>157</v>
      </c>
      <c r="D24" s="2" t="s">
        <v>49</v>
      </c>
      <c r="E24" s="2">
        <v>0</v>
      </c>
      <c r="F24" s="2">
        <v>0</v>
      </c>
      <c r="G24" s="2">
        <v>0</v>
      </c>
      <c r="H24" s="2">
        <v>20</v>
      </c>
      <c r="I24" s="2">
        <v>3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f t="shared" si="0"/>
        <v>23</v>
      </c>
      <c r="P24" s="26">
        <v>80</v>
      </c>
      <c r="Q24" s="26">
        <f t="shared" si="1"/>
        <v>1840</v>
      </c>
      <c r="R24" s="27"/>
      <c r="S24" s="3"/>
    </row>
    <row r="25" spans="1:19" ht="17">
      <c r="A25" s="25">
        <v>21</v>
      </c>
      <c r="B25" s="2" t="s">
        <v>47</v>
      </c>
      <c r="C25" s="2" t="s">
        <v>157</v>
      </c>
      <c r="D25" s="2" t="s">
        <v>49</v>
      </c>
      <c r="E25" s="2">
        <v>0</v>
      </c>
      <c r="F25" s="2">
        <v>0</v>
      </c>
      <c r="G25" s="2">
        <v>0</v>
      </c>
      <c r="H25" s="2">
        <v>20</v>
      </c>
      <c r="I25" s="2">
        <v>3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f t="shared" si="0"/>
        <v>23</v>
      </c>
      <c r="P25" s="26">
        <v>80</v>
      </c>
      <c r="Q25" s="26">
        <f t="shared" si="1"/>
        <v>1840</v>
      </c>
      <c r="R25" s="27"/>
      <c r="S25" s="3"/>
    </row>
    <row r="26" spans="1:19" ht="17">
      <c r="A26" s="25">
        <v>22</v>
      </c>
      <c r="B26" s="2" t="s">
        <v>48</v>
      </c>
      <c r="C26" s="2" t="s">
        <v>157</v>
      </c>
      <c r="D26" s="2" t="s">
        <v>49</v>
      </c>
      <c r="E26" s="2">
        <v>0</v>
      </c>
      <c r="F26" s="2">
        <v>0</v>
      </c>
      <c r="G26" s="2">
        <v>0</v>
      </c>
      <c r="H26" s="2">
        <v>20</v>
      </c>
      <c r="I26" s="2">
        <v>3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f t="shared" si="0"/>
        <v>23</v>
      </c>
      <c r="P26" s="26">
        <v>80</v>
      </c>
      <c r="Q26" s="26">
        <f t="shared" si="1"/>
        <v>1840</v>
      </c>
      <c r="R26" s="27"/>
      <c r="S26" s="3"/>
    </row>
    <row r="27" spans="1:19" ht="17">
      <c r="A27" s="25">
        <v>23</v>
      </c>
      <c r="B27" s="2" t="s">
        <v>50</v>
      </c>
      <c r="C27" s="2" t="s">
        <v>183</v>
      </c>
      <c r="D27" s="2" t="s">
        <v>49</v>
      </c>
      <c r="E27" s="2">
        <v>0</v>
      </c>
      <c r="F27" s="2">
        <v>0</v>
      </c>
      <c r="G27" s="2">
        <v>0</v>
      </c>
      <c r="H27" s="2">
        <v>23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f t="shared" si="0"/>
        <v>23</v>
      </c>
      <c r="P27" s="50">
        <v>80</v>
      </c>
      <c r="Q27" s="26">
        <f t="shared" si="1"/>
        <v>1840</v>
      </c>
      <c r="R27" s="27"/>
      <c r="S27" s="3"/>
    </row>
    <row r="28" spans="1:19" ht="17">
      <c r="A28" s="25">
        <v>24</v>
      </c>
      <c r="B28" s="2" t="s">
        <v>147</v>
      </c>
      <c r="C28" s="2" t="s">
        <v>170</v>
      </c>
      <c r="D28" s="2" t="s">
        <v>49</v>
      </c>
      <c r="E28" s="2">
        <v>0</v>
      </c>
      <c r="F28" s="2">
        <v>0</v>
      </c>
      <c r="G28" s="2">
        <v>0</v>
      </c>
      <c r="H28" s="2">
        <v>100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f>SUM(E28:N28)</f>
        <v>100</v>
      </c>
      <c r="P28" s="50">
        <v>80</v>
      </c>
      <c r="Q28" s="26">
        <f t="shared" si="1"/>
        <v>8000</v>
      </c>
      <c r="R28" s="27"/>
      <c r="S28" s="3"/>
    </row>
    <row r="29" spans="1:19" ht="17">
      <c r="A29" s="25">
        <v>25</v>
      </c>
      <c r="B29" s="2" t="s">
        <v>148</v>
      </c>
      <c r="C29" s="2" t="s">
        <v>149</v>
      </c>
      <c r="D29" s="2" t="s">
        <v>49</v>
      </c>
      <c r="E29" s="2">
        <v>0</v>
      </c>
      <c r="F29" s="2">
        <v>0</v>
      </c>
      <c r="G29" s="2">
        <v>0</v>
      </c>
      <c r="H29" s="2">
        <v>0</v>
      </c>
      <c r="I29" s="2">
        <v>150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f>SUM(E29:N29)</f>
        <v>150</v>
      </c>
      <c r="P29" s="50">
        <v>50</v>
      </c>
      <c r="Q29" s="26">
        <f t="shared" si="1"/>
        <v>7500</v>
      </c>
      <c r="R29" s="27"/>
      <c r="S29" s="3"/>
    </row>
    <row r="30" spans="1:19" ht="17">
      <c r="A30" s="25">
        <v>26</v>
      </c>
      <c r="B30" s="2" t="s">
        <v>51</v>
      </c>
      <c r="C30" s="2" t="s">
        <v>158</v>
      </c>
      <c r="D30" s="2" t="s">
        <v>26</v>
      </c>
      <c r="E30" s="2">
        <v>0</v>
      </c>
      <c r="F30" s="2">
        <v>0</v>
      </c>
      <c r="G30" s="2">
        <v>0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2</v>
      </c>
      <c r="N30" s="2">
        <v>0</v>
      </c>
      <c r="O30" s="2">
        <f t="shared" si="0"/>
        <v>3</v>
      </c>
      <c r="P30" s="50">
        <v>350</v>
      </c>
      <c r="Q30" s="26">
        <f t="shared" si="1"/>
        <v>1050</v>
      </c>
      <c r="R30" s="27"/>
      <c r="S30" s="3"/>
    </row>
    <row r="31" spans="1:19" ht="17">
      <c r="A31" s="25">
        <v>27</v>
      </c>
      <c r="B31" s="2" t="s">
        <v>62</v>
      </c>
      <c r="C31" s="2" t="s">
        <v>159</v>
      </c>
      <c r="D31" s="2" t="s">
        <v>39</v>
      </c>
      <c r="E31" s="2">
        <v>0</v>
      </c>
      <c r="F31" s="2">
        <v>0</v>
      </c>
      <c r="G31" s="2">
        <v>0</v>
      </c>
      <c r="H31" s="2">
        <v>0</v>
      </c>
      <c r="I31" s="2">
        <v>5</v>
      </c>
      <c r="J31" s="2">
        <v>0</v>
      </c>
      <c r="K31" s="2">
        <v>10</v>
      </c>
      <c r="L31" s="2">
        <v>0</v>
      </c>
      <c r="M31" s="2">
        <v>20</v>
      </c>
      <c r="N31" s="2">
        <v>0</v>
      </c>
      <c r="O31" s="2">
        <f t="shared" si="0"/>
        <v>35</v>
      </c>
      <c r="P31" s="50">
        <v>50</v>
      </c>
      <c r="Q31" s="26">
        <f t="shared" si="1"/>
        <v>1750</v>
      </c>
      <c r="R31" s="27"/>
      <c r="S31" s="3"/>
    </row>
    <row r="32" spans="1:19" ht="17">
      <c r="A32" s="25">
        <v>28</v>
      </c>
      <c r="B32" s="2" t="s">
        <v>72</v>
      </c>
      <c r="C32" s="2" t="s">
        <v>160</v>
      </c>
      <c r="D32" s="2" t="s">
        <v>26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50</v>
      </c>
      <c r="O32" s="2">
        <f t="shared" si="0"/>
        <v>50</v>
      </c>
      <c r="P32" s="50">
        <v>250</v>
      </c>
      <c r="Q32" s="26">
        <f t="shared" si="1"/>
        <v>12500</v>
      </c>
      <c r="R32" s="2"/>
      <c r="S32" s="3"/>
    </row>
    <row r="33" spans="1:19" ht="17">
      <c r="A33" s="25">
        <v>29</v>
      </c>
      <c r="B33" s="2" t="s">
        <v>63</v>
      </c>
      <c r="C33" s="2" t="s">
        <v>9</v>
      </c>
      <c r="D33" s="2" t="s">
        <v>5</v>
      </c>
      <c r="E33" s="2">
        <v>0</v>
      </c>
      <c r="F33" s="2">
        <v>0</v>
      </c>
      <c r="G33" s="2">
        <v>0</v>
      </c>
      <c r="H33" s="2">
        <v>0</v>
      </c>
      <c r="I33" s="2">
        <v>20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f t="shared" si="0"/>
        <v>20</v>
      </c>
      <c r="P33" s="50">
        <v>120</v>
      </c>
      <c r="Q33" s="26">
        <f t="shared" si="1"/>
        <v>2400</v>
      </c>
      <c r="R33" s="2"/>
      <c r="S33" s="3"/>
    </row>
    <row r="34" spans="1:19" ht="17">
      <c r="A34" s="25">
        <v>30</v>
      </c>
      <c r="B34" s="2" t="s">
        <v>64</v>
      </c>
      <c r="C34" s="2" t="s">
        <v>10</v>
      </c>
      <c r="D34" s="2" t="s">
        <v>5</v>
      </c>
      <c r="E34" s="2">
        <v>15</v>
      </c>
      <c r="F34" s="2">
        <v>0</v>
      </c>
      <c r="G34" s="2">
        <v>15</v>
      </c>
      <c r="H34" s="2">
        <v>80</v>
      </c>
      <c r="I34" s="2">
        <v>10</v>
      </c>
      <c r="J34" s="2">
        <v>10</v>
      </c>
      <c r="K34" s="2">
        <v>10</v>
      </c>
      <c r="L34" s="2">
        <v>10</v>
      </c>
      <c r="M34" s="2">
        <v>20</v>
      </c>
      <c r="N34" s="2">
        <v>10</v>
      </c>
      <c r="O34" s="2">
        <f t="shared" si="0"/>
        <v>180</v>
      </c>
      <c r="P34" s="50">
        <v>60</v>
      </c>
      <c r="Q34" s="26">
        <f t="shared" si="1"/>
        <v>10800</v>
      </c>
      <c r="R34" s="2"/>
      <c r="S34" s="3"/>
    </row>
    <row r="35" spans="1:19" ht="17">
      <c r="A35" s="25">
        <v>31</v>
      </c>
      <c r="B35" s="2" t="s">
        <v>27</v>
      </c>
      <c r="C35" s="2" t="s">
        <v>161</v>
      </c>
      <c r="D35" s="2" t="s">
        <v>26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2</v>
      </c>
      <c r="P35" s="50">
        <v>1200</v>
      </c>
      <c r="Q35" s="26">
        <f t="shared" si="1"/>
        <v>2400</v>
      </c>
      <c r="R35" s="2"/>
      <c r="S35" s="3"/>
    </row>
    <row r="36" spans="1:19" ht="17">
      <c r="A36" s="25">
        <v>32</v>
      </c>
      <c r="B36" s="2" t="s">
        <v>171</v>
      </c>
      <c r="C36" s="2" t="s">
        <v>21</v>
      </c>
      <c r="D36" s="2" t="s">
        <v>8</v>
      </c>
      <c r="E36" s="2">
        <v>2</v>
      </c>
      <c r="F36" s="2">
        <v>0</v>
      </c>
      <c r="G36" s="2">
        <v>0</v>
      </c>
      <c r="H36" s="2">
        <v>0</v>
      </c>
      <c r="I36" s="2">
        <v>4</v>
      </c>
      <c r="J36" s="2">
        <v>4</v>
      </c>
      <c r="K36" s="2">
        <v>4</v>
      </c>
      <c r="L36" s="2">
        <v>4</v>
      </c>
      <c r="M36" s="2">
        <v>4</v>
      </c>
      <c r="N36" s="2">
        <v>4</v>
      </c>
      <c r="O36" s="2">
        <f t="shared" si="0"/>
        <v>26</v>
      </c>
      <c r="P36" s="50">
        <v>40</v>
      </c>
      <c r="Q36" s="26">
        <f t="shared" si="1"/>
        <v>1040</v>
      </c>
      <c r="R36" s="2"/>
      <c r="S36" s="3"/>
    </row>
    <row r="37" spans="1:19" ht="17">
      <c r="A37" s="25">
        <v>33</v>
      </c>
      <c r="B37" s="2" t="s">
        <v>172</v>
      </c>
      <c r="C37" s="2" t="s">
        <v>22</v>
      </c>
      <c r="D37" s="2" t="s">
        <v>5</v>
      </c>
      <c r="E37" s="2">
        <v>2</v>
      </c>
      <c r="F37" s="2">
        <v>0</v>
      </c>
      <c r="G37" s="2">
        <v>0</v>
      </c>
      <c r="H37" s="2">
        <v>2</v>
      </c>
      <c r="I37" s="2">
        <v>10</v>
      </c>
      <c r="J37" s="2">
        <v>2</v>
      </c>
      <c r="K37" s="2">
        <v>2</v>
      </c>
      <c r="L37" s="2">
        <v>2</v>
      </c>
      <c r="M37" s="2">
        <v>2</v>
      </c>
      <c r="N37" s="2">
        <v>2</v>
      </c>
      <c r="O37" s="2">
        <f t="shared" si="0"/>
        <v>24</v>
      </c>
      <c r="P37" s="50">
        <v>120</v>
      </c>
      <c r="Q37" s="26">
        <f t="shared" si="1"/>
        <v>2880</v>
      </c>
      <c r="R37" s="2"/>
      <c r="S37" s="3"/>
    </row>
    <row r="38" spans="1:19" ht="17">
      <c r="A38" s="25">
        <v>34</v>
      </c>
      <c r="B38" s="2" t="s">
        <v>173</v>
      </c>
      <c r="C38" s="2" t="s">
        <v>23</v>
      </c>
      <c r="D38" s="2" t="s">
        <v>5</v>
      </c>
      <c r="E38" s="2">
        <v>2</v>
      </c>
      <c r="F38" s="2">
        <v>0</v>
      </c>
      <c r="G38" s="2">
        <v>0</v>
      </c>
      <c r="H38" s="2">
        <v>2</v>
      </c>
      <c r="I38" s="2">
        <v>4</v>
      </c>
      <c r="J38" s="2">
        <v>4</v>
      </c>
      <c r="K38" s="2">
        <v>2</v>
      </c>
      <c r="L38" s="2">
        <v>2</v>
      </c>
      <c r="M38" s="2">
        <v>2</v>
      </c>
      <c r="N38" s="2">
        <v>2</v>
      </c>
      <c r="O38" s="2">
        <f t="shared" si="0"/>
        <v>20</v>
      </c>
      <c r="P38" s="50">
        <v>280</v>
      </c>
      <c r="Q38" s="26">
        <f t="shared" si="1"/>
        <v>5600</v>
      </c>
      <c r="R38" s="2"/>
      <c r="S38" s="3"/>
    </row>
    <row r="39" spans="1:19" ht="17">
      <c r="A39" s="25">
        <v>35</v>
      </c>
      <c r="B39" s="2" t="s">
        <v>174</v>
      </c>
      <c r="C39" s="2" t="s">
        <v>24</v>
      </c>
      <c r="D39" s="2" t="s">
        <v>11</v>
      </c>
      <c r="E39" s="2">
        <v>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f t="shared" si="0"/>
        <v>3</v>
      </c>
      <c r="P39" s="50">
        <v>80</v>
      </c>
      <c r="Q39" s="26">
        <f t="shared" si="1"/>
        <v>240</v>
      </c>
      <c r="R39" s="2"/>
      <c r="S39" s="3"/>
    </row>
    <row r="40" spans="1:19" ht="17">
      <c r="A40" s="25">
        <v>36</v>
      </c>
      <c r="B40" s="2" t="s">
        <v>61</v>
      </c>
      <c r="C40" s="2" t="s">
        <v>362</v>
      </c>
      <c r="D40" s="2" t="s">
        <v>26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f t="shared" si="0"/>
        <v>2</v>
      </c>
      <c r="P40" s="50">
        <v>3000</v>
      </c>
      <c r="Q40" s="26">
        <f t="shared" si="1"/>
        <v>6000</v>
      </c>
      <c r="R40" s="2"/>
      <c r="S40" s="3"/>
    </row>
    <row r="41" spans="1:19" ht="17">
      <c r="A41" s="25">
        <v>37</v>
      </c>
      <c r="B41" s="2" t="s">
        <v>12</v>
      </c>
      <c r="C41" s="2" t="s">
        <v>67</v>
      </c>
      <c r="D41" s="2" t="s">
        <v>14</v>
      </c>
      <c r="E41" s="2">
        <v>20</v>
      </c>
      <c r="F41" s="2">
        <v>20</v>
      </c>
      <c r="G41" s="2">
        <v>20</v>
      </c>
      <c r="H41" s="2">
        <v>0</v>
      </c>
      <c r="I41" s="2">
        <v>0</v>
      </c>
      <c r="J41" s="2">
        <v>80</v>
      </c>
      <c r="K41" s="2">
        <v>0</v>
      </c>
      <c r="L41" s="2">
        <v>0</v>
      </c>
      <c r="M41" s="2">
        <v>0</v>
      </c>
      <c r="N41" s="2">
        <v>40</v>
      </c>
      <c r="O41" s="2">
        <f t="shared" si="0"/>
        <v>180</v>
      </c>
      <c r="P41" s="50">
        <v>1</v>
      </c>
      <c r="Q41" s="26">
        <f t="shared" si="1"/>
        <v>180</v>
      </c>
      <c r="R41" s="2"/>
      <c r="S41" s="3"/>
    </row>
    <row r="42" spans="1:19" ht="17">
      <c r="A42" s="25">
        <v>38</v>
      </c>
      <c r="B42" s="2" t="s">
        <v>43</v>
      </c>
      <c r="C42" s="2" t="s">
        <v>68</v>
      </c>
      <c r="D42" s="2" t="s">
        <v>26</v>
      </c>
      <c r="E42" s="2">
        <v>3</v>
      </c>
      <c r="F42" s="2">
        <v>0</v>
      </c>
      <c r="G42" s="2">
        <v>3</v>
      </c>
      <c r="H42" s="2">
        <v>0</v>
      </c>
      <c r="I42" s="2">
        <v>0</v>
      </c>
      <c r="J42" s="2">
        <v>4</v>
      </c>
      <c r="K42" s="2">
        <v>0</v>
      </c>
      <c r="L42" s="2">
        <v>0</v>
      </c>
      <c r="M42" s="2">
        <v>0</v>
      </c>
      <c r="N42" s="2">
        <v>4</v>
      </c>
      <c r="O42" s="2">
        <f t="shared" si="0"/>
        <v>14</v>
      </c>
      <c r="P42" s="50">
        <v>20</v>
      </c>
      <c r="Q42" s="26">
        <f t="shared" si="1"/>
        <v>280</v>
      </c>
      <c r="R42" s="2"/>
      <c r="S42" s="3"/>
    </row>
    <row r="43" spans="1:19" ht="17">
      <c r="A43" s="25">
        <v>39</v>
      </c>
      <c r="B43" s="2" t="s">
        <v>44</v>
      </c>
      <c r="C43" s="2"/>
      <c r="D43" s="2" t="s">
        <v>26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20</v>
      </c>
      <c r="K43" s="2">
        <v>0</v>
      </c>
      <c r="L43" s="2">
        <v>0</v>
      </c>
      <c r="M43" s="2">
        <v>0</v>
      </c>
      <c r="N43" s="2">
        <v>0</v>
      </c>
      <c r="O43" s="2">
        <f t="shared" si="0"/>
        <v>20</v>
      </c>
      <c r="P43" s="50">
        <v>20</v>
      </c>
      <c r="Q43" s="26">
        <f t="shared" si="1"/>
        <v>400</v>
      </c>
      <c r="R43" s="2"/>
      <c r="S43" s="3"/>
    </row>
    <row r="44" spans="1:19" ht="17">
      <c r="A44" s="25">
        <v>40</v>
      </c>
      <c r="B44" s="2" t="s">
        <v>45</v>
      </c>
      <c r="C44" s="2" t="s">
        <v>69</v>
      </c>
      <c r="D44" s="2" t="s">
        <v>14</v>
      </c>
      <c r="E44" s="2">
        <v>0</v>
      </c>
      <c r="F44" s="2">
        <v>0</v>
      </c>
      <c r="G44" s="2">
        <v>0</v>
      </c>
      <c r="H44" s="2">
        <v>2</v>
      </c>
      <c r="I44" s="2">
        <v>2</v>
      </c>
      <c r="J44" s="2">
        <v>6</v>
      </c>
      <c r="K44" s="2">
        <v>6</v>
      </c>
      <c r="L44" s="2">
        <v>6</v>
      </c>
      <c r="M44" s="2">
        <v>6</v>
      </c>
      <c r="N44" s="2">
        <v>2</v>
      </c>
      <c r="O44" s="2">
        <f t="shared" si="0"/>
        <v>30</v>
      </c>
      <c r="P44" s="50">
        <v>30</v>
      </c>
      <c r="Q44" s="26">
        <f t="shared" si="1"/>
        <v>900</v>
      </c>
      <c r="R44" s="2"/>
      <c r="S44" s="3"/>
    </row>
    <row r="45" spans="1:19" ht="17">
      <c r="A45" s="25">
        <v>41</v>
      </c>
      <c r="B45" s="2" t="s">
        <v>54</v>
      </c>
      <c r="C45" s="2"/>
      <c r="D45" s="2" t="s">
        <v>14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100</v>
      </c>
      <c r="O45" s="2">
        <f t="shared" si="0"/>
        <v>100</v>
      </c>
      <c r="P45" s="50">
        <v>1</v>
      </c>
      <c r="Q45" s="26">
        <f t="shared" si="1"/>
        <v>100</v>
      </c>
      <c r="R45" s="2"/>
      <c r="S45" s="3"/>
    </row>
    <row r="46" spans="1:19" ht="17">
      <c r="A46" s="25">
        <v>42</v>
      </c>
      <c r="B46" s="2" t="s">
        <v>52</v>
      </c>
      <c r="C46" s="2" t="s">
        <v>13</v>
      </c>
      <c r="D46" s="2" t="s">
        <v>26</v>
      </c>
      <c r="E46" s="2">
        <v>0</v>
      </c>
      <c r="F46" s="2">
        <v>0</v>
      </c>
      <c r="G46" s="2">
        <v>0</v>
      </c>
      <c r="H46" s="2">
        <v>0</v>
      </c>
      <c r="I46" s="2">
        <v>20</v>
      </c>
      <c r="J46" s="2">
        <v>0</v>
      </c>
      <c r="K46" s="2">
        <v>0</v>
      </c>
      <c r="L46" s="2">
        <v>20</v>
      </c>
      <c r="M46" s="2">
        <v>20</v>
      </c>
      <c r="N46" s="2">
        <v>30</v>
      </c>
      <c r="O46" s="2">
        <f t="shared" si="0"/>
        <v>90</v>
      </c>
      <c r="P46" s="50">
        <v>50</v>
      </c>
      <c r="Q46" s="26">
        <f t="shared" si="1"/>
        <v>4500</v>
      </c>
      <c r="R46" s="2"/>
      <c r="S46" s="3"/>
    </row>
    <row r="47" spans="1:19" ht="17">
      <c r="A47" s="25">
        <v>43</v>
      </c>
      <c r="B47" s="2" t="s">
        <v>53</v>
      </c>
      <c r="C47" s="2" t="s">
        <v>13</v>
      </c>
      <c r="D47" s="2" t="s">
        <v>26</v>
      </c>
      <c r="E47" s="2">
        <v>0</v>
      </c>
      <c r="F47" s="2">
        <v>0</v>
      </c>
      <c r="G47" s="2">
        <v>0</v>
      </c>
      <c r="H47" s="2">
        <v>30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f t="shared" si="0"/>
        <v>30</v>
      </c>
      <c r="P47" s="50">
        <v>40</v>
      </c>
      <c r="Q47" s="26">
        <f t="shared" si="1"/>
        <v>1200</v>
      </c>
      <c r="R47" s="2"/>
      <c r="S47" s="3"/>
    </row>
    <row r="48" spans="1:19" ht="17">
      <c r="A48" s="25">
        <v>44</v>
      </c>
      <c r="B48" s="2" t="s">
        <v>146</v>
      </c>
      <c r="C48" s="2"/>
      <c r="D48" s="2" t="s">
        <v>26</v>
      </c>
      <c r="E48" s="2">
        <v>0</v>
      </c>
      <c r="F48" s="2">
        <v>0</v>
      </c>
      <c r="G48" s="2">
        <v>0</v>
      </c>
      <c r="H48" s="2">
        <v>500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f t="shared" si="0"/>
        <v>500</v>
      </c>
      <c r="P48" s="50">
        <v>3</v>
      </c>
      <c r="Q48" s="26">
        <f t="shared" si="1"/>
        <v>1500</v>
      </c>
      <c r="R48" s="2"/>
      <c r="S48" s="3"/>
    </row>
    <row r="49" spans="1:19" ht="17">
      <c r="A49" s="25">
        <v>45</v>
      </c>
      <c r="B49" s="2" t="s">
        <v>70</v>
      </c>
      <c r="C49" s="2" t="s">
        <v>71</v>
      </c>
      <c r="D49" s="2" t="s">
        <v>26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120</v>
      </c>
      <c r="O49" s="2">
        <f t="shared" si="0"/>
        <v>120</v>
      </c>
      <c r="P49" s="50">
        <v>1</v>
      </c>
      <c r="Q49" s="26">
        <f t="shared" si="1"/>
        <v>120</v>
      </c>
      <c r="R49" s="2"/>
      <c r="S49" s="3"/>
    </row>
    <row r="50" spans="1:19" ht="17">
      <c r="A50" s="25">
        <v>46</v>
      </c>
      <c r="B50" s="2" t="s">
        <v>137</v>
      </c>
      <c r="C50" s="2"/>
      <c r="D50" s="2" t="s">
        <v>138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2</v>
      </c>
      <c r="L50" s="2">
        <v>0</v>
      </c>
      <c r="M50" s="2">
        <v>0</v>
      </c>
      <c r="N50" s="2">
        <v>0</v>
      </c>
      <c r="O50" s="2">
        <v>2</v>
      </c>
      <c r="P50" s="50">
        <v>1000</v>
      </c>
      <c r="Q50" s="26">
        <f t="shared" si="1"/>
        <v>2000</v>
      </c>
      <c r="R50" s="2"/>
      <c r="S50" s="3"/>
    </row>
    <row r="51" spans="1:19" ht="17">
      <c r="A51" s="25"/>
      <c r="B51" s="2" t="s">
        <v>369</v>
      </c>
      <c r="C51" s="2"/>
      <c r="D51" s="2" t="s">
        <v>26</v>
      </c>
      <c r="E51" s="2">
        <v>0</v>
      </c>
      <c r="F51" s="2">
        <v>0</v>
      </c>
      <c r="G51" s="2">
        <v>0</v>
      </c>
      <c r="H51" s="2">
        <v>0</v>
      </c>
      <c r="I51" s="2">
        <v>100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100</v>
      </c>
      <c r="P51" s="50">
        <v>5</v>
      </c>
      <c r="Q51" s="26">
        <f t="shared" si="1"/>
        <v>500</v>
      </c>
      <c r="R51" s="2"/>
      <c r="S51" s="3"/>
    </row>
    <row r="52" spans="1:19" ht="17">
      <c r="A52" s="25">
        <v>47</v>
      </c>
      <c r="B52" s="2" t="s">
        <v>78</v>
      </c>
      <c r="C52" s="2" t="s">
        <v>78</v>
      </c>
      <c r="D52" s="2" t="s">
        <v>26</v>
      </c>
      <c r="E52" s="2">
        <v>0</v>
      </c>
      <c r="F52" s="2">
        <v>0</v>
      </c>
      <c r="G52" s="2">
        <v>0</v>
      </c>
      <c r="H52" s="2">
        <v>80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f t="shared" si="0"/>
        <v>80</v>
      </c>
      <c r="P52" s="50">
        <v>8</v>
      </c>
      <c r="Q52" s="26">
        <f t="shared" si="1"/>
        <v>640</v>
      </c>
      <c r="R52" s="2"/>
      <c r="S52" s="3"/>
    </row>
    <row r="53" spans="1:19" ht="17">
      <c r="A53" s="25">
        <v>48</v>
      </c>
      <c r="B53" s="2" t="s">
        <v>79</v>
      </c>
      <c r="C53" s="2" t="s">
        <v>79</v>
      </c>
      <c r="D53" s="2" t="s">
        <v>26</v>
      </c>
      <c r="E53" s="2">
        <v>0</v>
      </c>
      <c r="F53" s="2">
        <v>0</v>
      </c>
      <c r="G53" s="2">
        <v>0</v>
      </c>
      <c r="H53" s="2">
        <v>30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f t="shared" si="0"/>
        <v>30</v>
      </c>
      <c r="P53" s="50">
        <v>8</v>
      </c>
      <c r="Q53" s="26">
        <f t="shared" si="1"/>
        <v>240</v>
      </c>
      <c r="R53" s="2"/>
      <c r="S53" s="3"/>
    </row>
    <row r="54" spans="1:19" ht="17">
      <c r="A54" s="25">
        <v>49</v>
      </c>
      <c r="B54" s="2" t="s">
        <v>80</v>
      </c>
      <c r="C54" s="2" t="s">
        <v>80</v>
      </c>
      <c r="D54" s="2" t="s">
        <v>26</v>
      </c>
      <c r="E54" s="2">
        <v>0</v>
      </c>
      <c r="F54" s="2">
        <v>0</v>
      </c>
      <c r="G54" s="2">
        <v>0</v>
      </c>
      <c r="H54" s="2">
        <v>0</v>
      </c>
      <c r="I54" s="2">
        <v>30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f t="shared" si="0"/>
        <v>30</v>
      </c>
      <c r="P54" s="50">
        <v>8</v>
      </c>
      <c r="Q54" s="26">
        <f t="shared" si="1"/>
        <v>240</v>
      </c>
      <c r="R54" s="2"/>
      <c r="S54" s="3"/>
    </row>
    <row r="55" spans="1:19" ht="17">
      <c r="A55" s="25">
        <v>50</v>
      </c>
      <c r="B55" s="2" t="s">
        <v>81</v>
      </c>
      <c r="C55" s="2" t="s">
        <v>81</v>
      </c>
      <c r="D55" s="2" t="s">
        <v>26</v>
      </c>
      <c r="E55" s="2">
        <v>0</v>
      </c>
      <c r="F55" s="2">
        <v>0</v>
      </c>
      <c r="G55" s="2">
        <v>0</v>
      </c>
      <c r="H55" s="2">
        <v>0</v>
      </c>
      <c r="I55" s="2">
        <v>30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f t="shared" si="0"/>
        <v>30</v>
      </c>
      <c r="P55" s="50">
        <v>8</v>
      </c>
      <c r="Q55" s="26">
        <f t="shared" si="1"/>
        <v>240</v>
      </c>
      <c r="R55" s="2"/>
      <c r="S55" s="3"/>
    </row>
    <row r="56" spans="1:19" ht="17">
      <c r="A56" s="25">
        <v>51</v>
      </c>
      <c r="B56" s="2" t="s">
        <v>82</v>
      </c>
      <c r="C56" s="2" t="s">
        <v>82</v>
      </c>
      <c r="D56" s="2" t="s">
        <v>26</v>
      </c>
      <c r="E56" s="2">
        <v>0</v>
      </c>
      <c r="F56" s="2">
        <v>0</v>
      </c>
      <c r="G56" s="2">
        <v>0</v>
      </c>
      <c r="H56" s="2">
        <v>0</v>
      </c>
      <c r="I56" s="2">
        <v>20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f t="shared" si="0"/>
        <v>20</v>
      </c>
      <c r="P56" s="50">
        <v>8</v>
      </c>
      <c r="Q56" s="26">
        <f t="shared" si="1"/>
        <v>160</v>
      </c>
      <c r="R56" s="2"/>
      <c r="S56" s="3"/>
    </row>
    <row r="57" spans="1:19" ht="17">
      <c r="A57" s="25">
        <v>52</v>
      </c>
      <c r="B57" s="2" t="s">
        <v>363</v>
      </c>
      <c r="C57" s="2"/>
      <c r="D57" s="2" t="s">
        <v>364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30</v>
      </c>
      <c r="P57" s="50">
        <v>300</v>
      </c>
      <c r="Q57" s="26">
        <f t="shared" si="1"/>
        <v>9000</v>
      </c>
      <c r="R57" s="2"/>
      <c r="S57" s="3"/>
    </row>
    <row r="58" spans="1:19" ht="17">
      <c r="A58" s="25">
        <v>53</v>
      </c>
      <c r="B58" s="2" t="s">
        <v>110</v>
      </c>
      <c r="C58" s="2" t="s">
        <v>162</v>
      </c>
      <c r="D58" s="2" t="s">
        <v>380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1</v>
      </c>
      <c r="P58" s="50">
        <v>5000</v>
      </c>
      <c r="Q58" s="26">
        <f t="shared" si="1"/>
        <v>5000</v>
      </c>
      <c r="R58" s="2"/>
      <c r="S58" s="3"/>
    </row>
    <row r="59" spans="1:19" ht="17">
      <c r="A59" s="25">
        <v>54</v>
      </c>
      <c r="B59" s="2" t="s">
        <v>365</v>
      </c>
      <c r="C59" s="2"/>
      <c r="D59" s="2" t="s">
        <v>26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3</v>
      </c>
      <c r="K59" s="2">
        <v>0</v>
      </c>
      <c r="L59" s="2">
        <v>0</v>
      </c>
      <c r="M59" s="2">
        <v>0</v>
      </c>
      <c r="N59" s="2">
        <v>0</v>
      </c>
      <c r="O59" s="2">
        <f t="shared" si="0"/>
        <v>3</v>
      </c>
      <c r="P59" s="50">
        <v>5700</v>
      </c>
      <c r="Q59" s="26">
        <f t="shared" si="1"/>
        <v>17100</v>
      </c>
      <c r="R59" s="2"/>
      <c r="S59" s="3"/>
    </row>
    <row r="60" spans="1:19" ht="17">
      <c r="A60" s="25">
        <v>55</v>
      </c>
      <c r="B60" s="2" t="s">
        <v>175</v>
      </c>
      <c r="C60" s="2" t="s">
        <v>381</v>
      </c>
      <c r="D60" s="2" t="s">
        <v>379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1</v>
      </c>
      <c r="P60" s="50">
        <v>5000</v>
      </c>
      <c r="Q60" s="26">
        <f>P60*O60</f>
        <v>5000</v>
      </c>
      <c r="R60" s="2"/>
      <c r="S60" s="3"/>
    </row>
    <row r="61" spans="1:19" ht="17">
      <c r="A61" s="25"/>
      <c r="B61" s="2" t="s">
        <v>152</v>
      </c>
      <c r="C61" s="61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3"/>
      <c r="Q61" s="28">
        <f>SUM(Q5:Q60)</f>
        <v>137425</v>
      </c>
      <c r="R61" s="2"/>
      <c r="S61" s="3"/>
    </row>
    <row r="62" spans="1:19" ht="21">
      <c r="A62" s="64" t="s">
        <v>89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6"/>
    </row>
    <row r="63" spans="1:19" ht="17">
      <c r="A63" s="25">
        <v>1</v>
      </c>
      <c r="B63" s="2" t="s">
        <v>84</v>
      </c>
      <c r="C63" s="2" t="s">
        <v>85</v>
      </c>
      <c r="D63" s="2" t="s">
        <v>95</v>
      </c>
      <c r="E63" s="2">
        <v>0</v>
      </c>
      <c r="F63" s="2">
        <v>0</v>
      </c>
      <c r="G63" s="2">
        <v>0</v>
      </c>
      <c r="H63" s="2">
        <v>0</v>
      </c>
      <c r="I63" s="2">
        <v>1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f>SUM(E63:N63)</f>
        <v>1</v>
      </c>
      <c r="P63" s="26">
        <v>6000</v>
      </c>
      <c r="Q63" s="26">
        <f>O63*P63</f>
        <v>6000</v>
      </c>
      <c r="R63" s="2"/>
      <c r="S63" s="3"/>
    </row>
    <row r="64" spans="1:19" ht="17">
      <c r="A64" s="25">
        <v>2</v>
      </c>
      <c r="B64" s="2" t="s">
        <v>113</v>
      </c>
      <c r="C64" s="2" t="s">
        <v>86</v>
      </c>
      <c r="D64" s="2" t="s">
        <v>95</v>
      </c>
      <c r="E64" s="2">
        <v>0</v>
      </c>
      <c r="F64" s="2">
        <v>0</v>
      </c>
      <c r="G64" s="2">
        <v>0</v>
      </c>
      <c r="H64" s="2">
        <v>1</v>
      </c>
      <c r="I64" s="2">
        <v>1</v>
      </c>
      <c r="J64" s="2">
        <v>1</v>
      </c>
      <c r="K64" s="2">
        <v>0</v>
      </c>
      <c r="L64" s="2">
        <v>1</v>
      </c>
      <c r="M64" s="2">
        <v>0</v>
      </c>
      <c r="N64" s="2">
        <v>0</v>
      </c>
      <c r="O64" s="2">
        <f t="shared" ref="O64:O73" si="3">SUM(E64:N64)</f>
        <v>4</v>
      </c>
      <c r="P64" s="50">
        <v>2500</v>
      </c>
      <c r="Q64" s="26">
        <f t="shared" ref="Q64:Q85" si="4">O64*P64</f>
        <v>10000</v>
      </c>
      <c r="R64" s="2"/>
      <c r="S64" s="3"/>
    </row>
    <row r="65" spans="1:19" ht="17">
      <c r="A65" s="25">
        <v>3</v>
      </c>
      <c r="B65" s="2" t="s">
        <v>114</v>
      </c>
      <c r="C65" s="2" t="s">
        <v>87</v>
      </c>
      <c r="D65" s="2" t="s">
        <v>95</v>
      </c>
      <c r="E65" s="2">
        <v>0</v>
      </c>
      <c r="F65" s="2">
        <v>0</v>
      </c>
      <c r="G65" s="2">
        <v>0</v>
      </c>
      <c r="H65" s="2">
        <v>1</v>
      </c>
      <c r="I65" s="2">
        <v>1</v>
      </c>
      <c r="J65" s="2">
        <v>1</v>
      </c>
      <c r="K65" s="2">
        <v>0</v>
      </c>
      <c r="L65" s="2">
        <v>1</v>
      </c>
      <c r="M65" s="2">
        <v>0</v>
      </c>
      <c r="N65" s="2">
        <v>0</v>
      </c>
      <c r="O65" s="2">
        <f t="shared" si="3"/>
        <v>4</v>
      </c>
      <c r="P65" s="50">
        <v>2500</v>
      </c>
      <c r="Q65" s="26">
        <f t="shared" si="4"/>
        <v>10000</v>
      </c>
      <c r="R65" s="2"/>
      <c r="S65" s="3"/>
    </row>
    <row r="66" spans="1:19" ht="17">
      <c r="A66" s="25">
        <v>4</v>
      </c>
      <c r="B66" s="2" t="s">
        <v>185</v>
      </c>
      <c r="C66" s="2" t="s">
        <v>163</v>
      </c>
      <c r="D66" s="2" t="s">
        <v>95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1</v>
      </c>
      <c r="M66" s="2">
        <v>0</v>
      </c>
      <c r="N66" s="2">
        <v>0</v>
      </c>
      <c r="O66" s="2">
        <v>2</v>
      </c>
      <c r="P66" s="50">
        <v>800</v>
      </c>
      <c r="Q66" s="26">
        <f t="shared" si="4"/>
        <v>1600</v>
      </c>
      <c r="R66" s="2"/>
      <c r="S66" s="3"/>
    </row>
    <row r="67" spans="1:19" ht="17">
      <c r="A67" s="25">
        <v>5</v>
      </c>
      <c r="B67" s="2" t="s">
        <v>115</v>
      </c>
      <c r="C67" s="2" t="s">
        <v>88</v>
      </c>
      <c r="D67" s="2" t="s">
        <v>95</v>
      </c>
      <c r="E67" s="2">
        <v>0</v>
      </c>
      <c r="F67" s="2">
        <v>0</v>
      </c>
      <c r="G67" s="2">
        <v>0</v>
      </c>
      <c r="H67" s="2">
        <v>0</v>
      </c>
      <c r="I67" s="2">
        <v>2</v>
      </c>
      <c r="J67" s="2">
        <v>2</v>
      </c>
      <c r="K67" s="2">
        <v>2</v>
      </c>
      <c r="L67" s="2">
        <v>2</v>
      </c>
      <c r="M67" s="2">
        <v>2</v>
      </c>
      <c r="N67" s="2">
        <v>0</v>
      </c>
      <c r="O67" s="2">
        <f t="shared" si="3"/>
        <v>10</v>
      </c>
      <c r="P67" s="50">
        <v>300</v>
      </c>
      <c r="Q67" s="26">
        <f t="shared" si="4"/>
        <v>3000</v>
      </c>
      <c r="R67" s="2"/>
      <c r="S67" s="3"/>
    </row>
    <row r="68" spans="1:19" ht="17">
      <c r="A68" s="25">
        <v>6</v>
      </c>
      <c r="B68" s="2" t="s">
        <v>116</v>
      </c>
      <c r="C68" s="2" t="s">
        <v>90</v>
      </c>
      <c r="D68" s="2" t="s">
        <v>96</v>
      </c>
      <c r="E68" s="2">
        <v>0</v>
      </c>
      <c r="F68" s="2">
        <v>0</v>
      </c>
      <c r="G68" s="2">
        <v>0</v>
      </c>
      <c r="H68" s="2">
        <v>0</v>
      </c>
      <c r="I68" s="2">
        <v>1</v>
      </c>
      <c r="J68" s="2">
        <v>0</v>
      </c>
      <c r="K68" s="2">
        <v>0</v>
      </c>
      <c r="L68" s="2">
        <v>0</v>
      </c>
      <c r="M68" s="2">
        <v>0</v>
      </c>
      <c r="N68" s="2">
        <v>1</v>
      </c>
      <c r="O68" s="2">
        <v>1</v>
      </c>
      <c r="P68" s="50">
        <v>1000</v>
      </c>
      <c r="Q68" s="26">
        <f t="shared" si="4"/>
        <v>1000</v>
      </c>
      <c r="R68" s="76" t="s">
        <v>390</v>
      </c>
      <c r="S68" s="3"/>
    </row>
    <row r="69" spans="1:19" ht="17">
      <c r="A69" s="25">
        <v>7</v>
      </c>
      <c r="B69" s="2" t="s">
        <v>117</v>
      </c>
      <c r="C69" s="2" t="s">
        <v>91</v>
      </c>
      <c r="D69" s="2" t="s">
        <v>95</v>
      </c>
      <c r="E69" s="2">
        <v>0</v>
      </c>
      <c r="F69" s="2">
        <v>0</v>
      </c>
      <c r="G69" s="2">
        <v>0</v>
      </c>
      <c r="H69" s="2">
        <v>0</v>
      </c>
      <c r="I69" s="2">
        <v>4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f t="shared" si="3"/>
        <v>4</v>
      </c>
      <c r="P69" s="50">
        <v>1500</v>
      </c>
      <c r="Q69" s="26">
        <f t="shared" si="4"/>
        <v>6000</v>
      </c>
      <c r="R69" s="77"/>
      <c r="S69" s="3"/>
    </row>
    <row r="70" spans="1:19" ht="17">
      <c r="A70" s="25">
        <v>8</v>
      </c>
      <c r="B70" s="2" t="s">
        <v>92</v>
      </c>
      <c r="C70" s="2" t="s">
        <v>99</v>
      </c>
      <c r="D70" s="2" t="s">
        <v>95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f t="shared" si="3"/>
        <v>1</v>
      </c>
      <c r="P70" s="50">
        <v>500</v>
      </c>
      <c r="Q70" s="26">
        <f t="shared" si="4"/>
        <v>500</v>
      </c>
      <c r="R70" s="2"/>
      <c r="S70" s="3"/>
    </row>
    <row r="71" spans="1:19" ht="17">
      <c r="A71" s="25">
        <v>9</v>
      </c>
      <c r="B71" s="2" t="s">
        <v>93</v>
      </c>
      <c r="C71" s="2" t="s">
        <v>100</v>
      </c>
      <c r="D71" s="2" t="s">
        <v>95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1</v>
      </c>
      <c r="O71" s="2">
        <f t="shared" si="3"/>
        <v>1</v>
      </c>
      <c r="P71" s="26">
        <v>500</v>
      </c>
      <c r="Q71" s="26">
        <f t="shared" si="4"/>
        <v>500</v>
      </c>
      <c r="R71" s="2"/>
      <c r="S71" s="3"/>
    </row>
    <row r="72" spans="1:19" ht="17">
      <c r="A72" s="25">
        <v>10</v>
      </c>
      <c r="B72" s="2" t="s">
        <v>94</v>
      </c>
      <c r="C72" s="2" t="s">
        <v>101</v>
      </c>
      <c r="D72" s="2" t="s">
        <v>95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1</v>
      </c>
      <c r="O72" s="2">
        <f t="shared" si="3"/>
        <v>1</v>
      </c>
      <c r="P72" s="26">
        <v>500</v>
      </c>
      <c r="Q72" s="26">
        <f t="shared" si="4"/>
        <v>500</v>
      </c>
      <c r="R72" s="2"/>
      <c r="S72" s="3"/>
    </row>
    <row r="73" spans="1:19" ht="17">
      <c r="A73" s="25">
        <v>11</v>
      </c>
      <c r="B73" s="2" t="s">
        <v>97</v>
      </c>
      <c r="C73" s="2" t="s">
        <v>102</v>
      </c>
      <c r="D73" s="2" t="s">
        <v>95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6</v>
      </c>
      <c r="O73" s="2">
        <f t="shared" si="3"/>
        <v>6</v>
      </c>
      <c r="P73" s="26">
        <v>300</v>
      </c>
      <c r="Q73" s="26">
        <f t="shared" si="4"/>
        <v>1800</v>
      </c>
      <c r="R73" s="2"/>
      <c r="S73" s="3"/>
    </row>
    <row r="74" spans="1:19" ht="17">
      <c r="A74" s="25"/>
      <c r="B74" s="2" t="s">
        <v>152</v>
      </c>
      <c r="C74" s="61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3"/>
      <c r="Q74" s="28">
        <f>SUM(Q63:Q73)</f>
        <v>40900</v>
      </c>
      <c r="R74" s="2"/>
      <c r="S74" s="3"/>
    </row>
    <row r="75" spans="1:19" ht="21">
      <c r="A75" s="64" t="s">
        <v>112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6"/>
    </row>
    <row r="76" spans="1:19" ht="17">
      <c r="A76" s="25">
        <v>1</v>
      </c>
      <c r="B76" s="2" t="s">
        <v>104</v>
      </c>
      <c r="C76" s="2" t="s">
        <v>118</v>
      </c>
      <c r="D76" s="2" t="s">
        <v>108</v>
      </c>
      <c r="E76" s="2">
        <v>0</v>
      </c>
      <c r="F76" s="2">
        <v>0</v>
      </c>
      <c r="G76" s="2">
        <v>0</v>
      </c>
      <c r="H76" s="2">
        <v>30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f>SUM(E76:N76)</f>
        <v>30</v>
      </c>
      <c r="P76" s="26">
        <v>1500</v>
      </c>
      <c r="Q76" s="26">
        <f t="shared" si="4"/>
        <v>45000</v>
      </c>
      <c r="R76" s="2"/>
      <c r="S76" s="3"/>
    </row>
    <row r="77" spans="1:19" ht="17">
      <c r="A77" s="25">
        <v>2</v>
      </c>
      <c r="B77" s="2" t="s">
        <v>105</v>
      </c>
      <c r="C77" s="2" t="s">
        <v>119</v>
      </c>
      <c r="D77" s="2" t="s">
        <v>109</v>
      </c>
      <c r="E77" s="2">
        <v>0</v>
      </c>
      <c r="F77" s="2">
        <v>0</v>
      </c>
      <c r="G77" s="2">
        <v>0</v>
      </c>
      <c r="H77" s="2">
        <v>30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f t="shared" ref="O77:O86" si="5">SUM(E77:N77)</f>
        <v>30</v>
      </c>
      <c r="P77" s="26">
        <v>800</v>
      </c>
      <c r="Q77" s="26">
        <f t="shared" si="4"/>
        <v>24000</v>
      </c>
      <c r="R77" s="2"/>
      <c r="S77" s="3"/>
    </row>
    <row r="78" spans="1:19" ht="17">
      <c r="A78" s="25">
        <v>3</v>
      </c>
      <c r="B78" s="2" t="s">
        <v>106</v>
      </c>
      <c r="C78" s="2" t="s">
        <v>118</v>
      </c>
      <c r="D78" s="2" t="s">
        <v>108</v>
      </c>
      <c r="E78" s="2">
        <v>0</v>
      </c>
      <c r="F78" s="2">
        <v>0</v>
      </c>
      <c r="G78" s="2">
        <v>0</v>
      </c>
      <c r="H78" s="2">
        <v>20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f t="shared" si="5"/>
        <v>20</v>
      </c>
      <c r="P78" s="26">
        <v>1500</v>
      </c>
      <c r="Q78" s="26">
        <f t="shared" si="4"/>
        <v>30000</v>
      </c>
      <c r="R78" s="2"/>
      <c r="S78" s="3"/>
    </row>
    <row r="79" spans="1:19" ht="17">
      <c r="A79" s="25">
        <v>4</v>
      </c>
      <c r="B79" s="2" t="s">
        <v>107</v>
      </c>
      <c r="C79" s="2" t="s">
        <v>120</v>
      </c>
      <c r="D79" s="2" t="s">
        <v>109</v>
      </c>
      <c r="E79" s="2">
        <v>0</v>
      </c>
      <c r="F79" s="2">
        <v>0</v>
      </c>
      <c r="G79" s="2">
        <v>0</v>
      </c>
      <c r="H79" s="2">
        <v>20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f t="shared" si="5"/>
        <v>20</v>
      </c>
      <c r="P79" s="26">
        <v>1300</v>
      </c>
      <c r="Q79" s="26">
        <f t="shared" si="4"/>
        <v>26000</v>
      </c>
      <c r="R79" s="2"/>
      <c r="S79" s="3"/>
    </row>
    <row r="80" spans="1:19" ht="17">
      <c r="A80" s="25">
        <v>5</v>
      </c>
      <c r="B80" s="2" t="s">
        <v>142</v>
      </c>
      <c r="C80" s="2"/>
      <c r="D80" s="2" t="s">
        <v>95</v>
      </c>
      <c r="E80" s="2">
        <v>0</v>
      </c>
      <c r="F80" s="2">
        <v>0</v>
      </c>
      <c r="G80" s="2">
        <v>0</v>
      </c>
      <c r="H80" s="2">
        <v>100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f t="shared" si="5"/>
        <v>100</v>
      </c>
      <c r="P80" s="26">
        <v>50</v>
      </c>
      <c r="Q80" s="26">
        <f t="shared" si="4"/>
        <v>5000</v>
      </c>
      <c r="R80" s="2"/>
      <c r="S80" s="3"/>
    </row>
    <row r="81" spans="1:19" ht="17">
      <c r="A81" s="25">
        <v>6</v>
      </c>
      <c r="B81" s="2" t="s">
        <v>143</v>
      </c>
      <c r="C81" s="2"/>
      <c r="D81" s="2" t="s">
        <v>95</v>
      </c>
      <c r="E81" s="2">
        <v>0</v>
      </c>
      <c r="F81" s="2">
        <v>0</v>
      </c>
      <c r="G81" s="2">
        <v>0</v>
      </c>
      <c r="H81" s="2">
        <v>0</v>
      </c>
      <c r="I81" s="2">
        <v>100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f t="shared" si="5"/>
        <v>100</v>
      </c>
      <c r="P81" s="26">
        <v>50</v>
      </c>
      <c r="Q81" s="26">
        <f t="shared" si="4"/>
        <v>5000</v>
      </c>
      <c r="R81" s="2"/>
      <c r="S81" s="3"/>
    </row>
    <row r="82" spans="1:19" ht="17">
      <c r="A82" s="25">
        <v>7</v>
      </c>
      <c r="B82" s="2" t="s">
        <v>144</v>
      </c>
      <c r="C82" s="2"/>
      <c r="D82" s="2" t="s">
        <v>95</v>
      </c>
      <c r="E82" s="2">
        <v>0</v>
      </c>
      <c r="F82" s="2">
        <v>0</v>
      </c>
      <c r="G82" s="2">
        <v>0</v>
      </c>
      <c r="H82" s="2">
        <v>0</v>
      </c>
      <c r="I82" s="2">
        <v>100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f t="shared" si="5"/>
        <v>100</v>
      </c>
      <c r="P82" s="26">
        <v>100</v>
      </c>
      <c r="Q82" s="26">
        <f t="shared" si="4"/>
        <v>10000</v>
      </c>
      <c r="R82" s="2"/>
      <c r="S82" s="3"/>
    </row>
    <row r="83" spans="1:19" ht="17">
      <c r="A83" s="25">
        <v>8</v>
      </c>
      <c r="B83" s="2" t="s">
        <v>145</v>
      </c>
      <c r="C83" s="2"/>
      <c r="D83" s="2" t="s">
        <v>95</v>
      </c>
      <c r="E83" s="2">
        <v>0</v>
      </c>
      <c r="F83" s="2">
        <v>0</v>
      </c>
      <c r="G83" s="2">
        <v>0</v>
      </c>
      <c r="H83" s="2">
        <v>0</v>
      </c>
      <c r="I83" s="2">
        <v>100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f t="shared" si="5"/>
        <v>100</v>
      </c>
      <c r="P83" s="26">
        <v>50</v>
      </c>
      <c r="Q83" s="26">
        <f t="shared" si="4"/>
        <v>5000</v>
      </c>
      <c r="R83" s="2"/>
      <c r="S83" s="3"/>
    </row>
    <row r="84" spans="1:19" ht="17">
      <c r="A84" s="25">
        <v>9</v>
      </c>
      <c r="B84" s="2" t="s">
        <v>188</v>
      </c>
      <c r="C84" s="2"/>
      <c r="D84" s="2" t="s">
        <v>189</v>
      </c>
      <c r="E84" s="2">
        <v>0</v>
      </c>
      <c r="F84" s="2">
        <v>0</v>
      </c>
      <c r="G84" s="2">
        <v>0</v>
      </c>
      <c r="H84" s="2">
        <v>3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3</v>
      </c>
      <c r="P84" s="26">
        <v>2000</v>
      </c>
      <c r="Q84" s="26">
        <f>O84*P84</f>
        <v>6000</v>
      </c>
      <c r="R84" s="2"/>
      <c r="S84" s="3"/>
    </row>
    <row r="85" spans="1:19" ht="17">
      <c r="A85" s="25">
        <v>10</v>
      </c>
      <c r="B85" s="2" t="s">
        <v>103</v>
      </c>
      <c r="C85" s="2" t="s">
        <v>121</v>
      </c>
      <c r="D85" s="2" t="s">
        <v>96</v>
      </c>
      <c r="E85" s="2">
        <v>0</v>
      </c>
      <c r="F85" s="2">
        <v>0</v>
      </c>
      <c r="G85" s="2">
        <v>0</v>
      </c>
      <c r="H85" s="2">
        <v>0</v>
      </c>
      <c r="I85" s="2">
        <v>1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f t="shared" si="5"/>
        <v>1</v>
      </c>
      <c r="P85" s="26">
        <v>50000</v>
      </c>
      <c r="Q85" s="26">
        <f t="shared" si="4"/>
        <v>50000</v>
      </c>
      <c r="R85" s="2"/>
      <c r="S85" s="3"/>
    </row>
    <row r="86" spans="1:19" ht="17">
      <c r="A86" s="25">
        <v>11</v>
      </c>
      <c r="B86" s="2" t="s">
        <v>141</v>
      </c>
      <c r="C86" s="2" t="s">
        <v>122</v>
      </c>
      <c r="D86" s="2" t="s">
        <v>95</v>
      </c>
      <c r="E86" s="2">
        <v>0</v>
      </c>
      <c r="F86" s="2">
        <v>0</v>
      </c>
      <c r="G86" s="2">
        <v>0</v>
      </c>
      <c r="H86" s="2">
        <v>0</v>
      </c>
      <c r="I86" s="2">
        <v>100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f t="shared" si="5"/>
        <v>100</v>
      </c>
      <c r="P86" s="26">
        <v>150</v>
      </c>
      <c r="Q86" s="26">
        <f>O86*P86</f>
        <v>15000</v>
      </c>
      <c r="R86" s="2"/>
      <c r="S86" s="3"/>
    </row>
    <row r="87" spans="1:19" ht="17">
      <c r="A87" s="25">
        <v>12</v>
      </c>
      <c r="B87" s="2" t="s">
        <v>151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>
        <v>1</v>
      </c>
      <c r="P87" s="26">
        <v>5000</v>
      </c>
      <c r="Q87" s="26">
        <f>O87*P87</f>
        <v>5000</v>
      </c>
      <c r="R87" s="2"/>
      <c r="S87" s="3"/>
    </row>
    <row r="88" spans="1:19" ht="17">
      <c r="A88" s="25"/>
      <c r="B88" s="2" t="s">
        <v>152</v>
      </c>
      <c r="C88" s="61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3"/>
      <c r="Q88" s="28">
        <f>SUM(Q76:Q87)</f>
        <v>226000</v>
      </c>
      <c r="R88" s="2"/>
      <c r="S88" s="3"/>
    </row>
    <row r="89" spans="1:19" ht="21">
      <c r="A89" s="64" t="s">
        <v>111</v>
      </c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6"/>
    </row>
    <row r="90" spans="1:19" ht="17">
      <c r="A90" s="25">
        <v>1</v>
      </c>
      <c r="B90" s="2" t="s">
        <v>190</v>
      </c>
      <c r="C90" s="2" t="s">
        <v>124</v>
      </c>
      <c r="D90" s="2" t="s">
        <v>57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>
        <v>1</v>
      </c>
      <c r="P90" s="26">
        <v>12000</v>
      </c>
      <c r="Q90" s="26">
        <f>O90*P90</f>
        <v>12000</v>
      </c>
      <c r="R90" s="2"/>
      <c r="S90" s="3"/>
    </row>
    <row r="91" spans="1:19" ht="17">
      <c r="A91" s="25">
        <v>2</v>
      </c>
      <c r="B91" s="2" t="s">
        <v>186</v>
      </c>
      <c r="C91" s="2" t="s">
        <v>124</v>
      </c>
      <c r="D91" s="2" t="s">
        <v>57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>
        <v>10</v>
      </c>
      <c r="P91" s="26">
        <v>1500</v>
      </c>
      <c r="Q91" s="26">
        <f>O91*P91</f>
        <v>15000</v>
      </c>
      <c r="R91" s="2"/>
      <c r="S91" s="4"/>
    </row>
    <row r="92" spans="1:19" ht="17">
      <c r="A92" s="25">
        <v>3</v>
      </c>
      <c r="B92" s="2" t="s">
        <v>130</v>
      </c>
      <c r="C92" s="2" t="s">
        <v>128</v>
      </c>
      <c r="D92" s="2" t="s">
        <v>57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>
        <v>1</v>
      </c>
      <c r="P92" s="26">
        <v>10000</v>
      </c>
      <c r="Q92" s="26">
        <f t="shared" ref="Q92:Q105" si="6">O92*P92</f>
        <v>10000</v>
      </c>
      <c r="R92" s="2"/>
      <c r="S92" s="3"/>
    </row>
    <row r="93" spans="1:19" ht="17">
      <c r="A93" s="25">
        <v>4</v>
      </c>
      <c r="B93" s="2" t="s">
        <v>131</v>
      </c>
      <c r="C93" s="2" t="s">
        <v>125</v>
      </c>
      <c r="D93" s="2" t="s">
        <v>57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>
        <v>1</v>
      </c>
      <c r="P93" s="26">
        <v>6000</v>
      </c>
      <c r="Q93" s="26">
        <f t="shared" si="6"/>
        <v>6000</v>
      </c>
      <c r="R93" s="2"/>
      <c r="S93" s="3"/>
    </row>
    <row r="94" spans="1:19" ht="17">
      <c r="A94" s="25">
        <v>5</v>
      </c>
      <c r="B94" s="2" t="s">
        <v>129</v>
      </c>
      <c r="C94" s="2" t="s">
        <v>123</v>
      </c>
      <c r="D94" s="2" t="s">
        <v>57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>
        <v>1</v>
      </c>
      <c r="P94" s="26">
        <v>4000</v>
      </c>
      <c r="Q94" s="26">
        <f t="shared" si="6"/>
        <v>4000</v>
      </c>
      <c r="R94" s="2"/>
      <c r="S94" s="3"/>
    </row>
    <row r="95" spans="1:19" ht="17">
      <c r="A95" s="25">
        <v>6</v>
      </c>
      <c r="B95" s="2" t="s">
        <v>132</v>
      </c>
      <c r="C95" s="2" t="s">
        <v>125</v>
      </c>
      <c r="D95" s="2" t="s">
        <v>57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>
        <v>1</v>
      </c>
      <c r="P95" s="26">
        <v>6000</v>
      </c>
      <c r="Q95" s="26">
        <f t="shared" si="6"/>
        <v>6000</v>
      </c>
      <c r="R95" s="2"/>
      <c r="S95" s="3"/>
    </row>
    <row r="96" spans="1:19" ht="17">
      <c r="A96" s="25">
        <v>7</v>
      </c>
      <c r="B96" s="2" t="s">
        <v>187</v>
      </c>
      <c r="C96" s="2" t="s">
        <v>125</v>
      </c>
      <c r="D96" s="2" t="s">
        <v>57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>
        <v>1</v>
      </c>
      <c r="P96" s="26">
        <v>6000</v>
      </c>
      <c r="Q96" s="26">
        <f t="shared" si="6"/>
        <v>6000</v>
      </c>
      <c r="R96" s="2"/>
      <c r="S96" s="3"/>
    </row>
    <row r="97" spans="1:19" ht="17">
      <c r="A97" s="25">
        <v>8</v>
      </c>
      <c r="B97" s="2" t="s">
        <v>150</v>
      </c>
      <c r="C97" s="2" t="s">
        <v>123</v>
      </c>
      <c r="D97" s="2" t="s">
        <v>57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>
        <v>1</v>
      </c>
      <c r="P97" s="26">
        <v>4000</v>
      </c>
      <c r="Q97" s="26">
        <f t="shared" si="6"/>
        <v>4000</v>
      </c>
      <c r="R97" s="2"/>
      <c r="S97" s="3"/>
    </row>
    <row r="98" spans="1:19" ht="17">
      <c r="A98" s="25">
        <v>9</v>
      </c>
      <c r="B98" s="2" t="s">
        <v>126</v>
      </c>
      <c r="C98" s="2" t="s">
        <v>127</v>
      </c>
      <c r="D98" s="2" t="s">
        <v>57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>
        <v>1</v>
      </c>
      <c r="P98" s="26">
        <v>15000</v>
      </c>
      <c r="Q98" s="26">
        <f t="shared" si="6"/>
        <v>15000</v>
      </c>
      <c r="R98" s="2"/>
      <c r="S98" s="3"/>
    </row>
    <row r="99" spans="1:19" ht="17">
      <c r="A99" s="25">
        <v>10</v>
      </c>
      <c r="B99" s="2" t="s">
        <v>191</v>
      </c>
      <c r="C99" s="2" t="s">
        <v>135</v>
      </c>
      <c r="D99" s="2" t="s">
        <v>39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>
        <v>1</v>
      </c>
      <c r="P99" s="26">
        <v>40000</v>
      </c>
      <c r="Q99" s="26">
        <f>O99*P99</f>
        <v>40000</v>
      </c>
      <c r="R99" s="2"/>
      <c r="S99" s="3"/>
    </row>
    <row r="100" spans="1:19" ht="17">
      <c r="A100" s="25">
        <v>11</v>
      </c>
      <c r="B100" s="2" t="s">
        <v>133</v>
      </c>
      <c r="C100" s="2" t="s">
        <v>135</v>
      </c>
      <c r="D100" s="2" t="s">
        <v>39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>
        <v>1</v>
      </c>
      <c r="P100" s="26">
        <v>10000</v>
      </c>
      <c r="Q100" s="26">
        <f t="shared" si="6"/>
        <v>10000</v>
      </c>
      <c r="R100" s="2"/>
      <c r="S100" s="3"/>
    </row>
    <row r="101" spans="1:19" ht="17">
      <c r="A101" s="25">
        <v>12</v>
      </c>
      <c r="B101" s="1" t="s">
        <v>134</v>
      </c>
      <c r="C101" s="2" t="s">
        <v>135</v>
      </c>
      <c r="D101" s="2" t="s">
        <v>39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>
        <v>1</v>
      </c>
      <c r="P101" s="26">
        <v>5000</v>
      </c>
      <c r="Q101" s="26">
        <f t="shared" si="6"/>
        <v>5000</v>
      </c>
      <c r="R101" s="2"/>
      <c r="S101" s="3"/>
    </row>
    <row r="102" spans="1:19" ht="17">
      <c r="A102" s="25">
        <v>13</v>
      </c>
      <c r="B102" s="2" t="s">
        <v>367</v>
      </c>
      <c r="C102" s="2"/>
      <c r="D102" s="2" t="s">
        <v>39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>
        <v>1</v>
      </c>
      <c r="P102" s="26">
        <v>20000</v>
      </c>
      <c r="Q102" s="26">
        <f t="shared" si="6"/>
        <v>20000</v>
      </c>
      <c r="R102" s="2"/>
      <c r="S102" s="3"/>
    </row>
    <row r="103" spans="1:19" ht="17">
      <c r="A103" s="25">
        <v>14</v>
      </c>
      <c r="B103" s="1" t="s">
        <v>366</v>
      </c>
      <c r="C103" s="2" t="s">
        <v>136</v>
      </c>
      <c r="D103" s="2" t="s">
        <v>39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>
        <v>1</v>
      </c>
      <c r="P103" s="26">
        <v>15000</v>
      </c>
      <c r="Q103" s="26">
        <f t="shared" si="6"/>
        <v>15000</v>
      </c>
      <c r="R103" s="2"/>
      <c r="S103" s="3"/>
    </row>
    <row r="104" spans="1:19" ht="17">
      <c r="A104" s="25">
        <v>15</v>
      </c>
      <c r="B104" s="2" t="s">
        <v>139</v>
      </c>
      <c r="C104" s="2" t="s">
        <v>168</v>
      </c>
      <c r="D104" s="2" t="s">
        <v>39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>
        <v>1</v>
      </c>
      <c r="P104" s="26">
        <v>50000</v>
      </c>
      <c r="Q104" s="26">
        <f t="shared" si="6"/>
        <v>50000</v>
      </c>
      <c r="R104" s="2"/>
      <c r="S104" s="3"/>
    </row>
    <row r="105" spans="1:19" ht="17">
      <c r="A105" s="25">
        <v>16</v>
      </c>
      <c r="B105" s="2" t="s">
        <v>140</v>
      </c>
      <c r="C105" s="2"/>
      <c r="D105" s="2" t="s">
        <v>14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>
        <v>15</v>
      </c>
      <c r="P105" s="26">
        <v>2000</v>
      </c>
      <c r="Q105" s="26">
        <f t="shared" si="6"/>
        <v>30000</v>
      </c>
      <c r="R105" s="2"/>
      <c r="S105" s="3"/>
    </row>
    <row r="106" spans="1:19" ht="17">
      <c r="A106" s="25"/>
      <c r="B106" s="2" t="s">
        <v>152</v>
      </c>
      <c r="C106" s="61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3"/>
      <c r="Q106" s="28">
        <f>SUM(Q90:Q105)</f>
        <v>248000</v>
      </c>
      <c r="R106" s="2"/>
      <c r="S106" s="3"/>
    </row>
    <row r="107" spans="1:19" ht="17">
      <c r="A107" s="29"/>
      <c r="B107" s="5" t="s">
        <v>167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30"/>
      <c r="Q107" s="30">
        <f>Q61+Q74+Q88+Q106</f>
        <v>652325</v>
      </c>
      <c r="R107" s="2"/>
      <c r="S107" s="3"/>
    </row>
    <row r="108" spans="1:19" ht="17">
      <c r="A108" s="29"/>
      <c r="B108" s="5" t="s">
        <v>165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30">
        <v>0.1</v>
      </c>
      <c r="Q108" s="30">
        <f>Q107*P108</f>
        <v>65232.5</v>
      </c>
      <c r="R108" s="2"/>
      <c r="S108" s="3"/>
    </row>
    <row r="109" spans="1:19" ht="17">
      <c r="A109" s="29"/>
      <c r="B109" s="5" t="s">
        <v>166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30">
        <v>0.06</v>
      </c>
      <c r="Q109" s="31">
        <f>(Q107+Q108)*6%</f>
        <v>43053.45</v>
      </c>
      <c r="R109" s="2"/>
      <c r="S109" s="3"/>
    </row>
    <row r="110" spans="1:19" ht="17">
      <c r="A110" s="29"/>
      <c r="B110" s="5" t="s">
        <v>164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30"/>
      <c r="Q110" s="30">
        <f>SUM(Q107:Q109)</f>
        <v>760610.95</v>
      </c>
      <c r="R110" s="2"/>
      <c r="S110" s="3"/>
    </row>
    <row r="111" spans="1:19" ht="17">
      <c r="A111" s="34"/>
      <c r="B111" s="35" t="s">
        <v>391</v>
      </c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6"/>
      <c r="Q111" s="36">
        <v>705000</v>
      </c>
      <c r="R111" s="35"/>
      <c r="S111" s="37"/>
    </row>
    <row r="112" spans="1:19" ht="124" customHeight="1">
      <c r="A112" s="51" t="s">
        <v>376</v>
      </c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2"/>
    </row>
    <row r="113" spans="1:19" ht="17">
      <c r="A113" s="53" t="s">
        <v>373</v>
      </c>
      <c r="B113" s="54"/>
      <c r="C113" s="54"/>
      <c r="D113" s="54"/>
      <c r="E113" s="54"/>
      <c r="F113" s="54"/>
      <c r="G113" s="54"/>
      <c r="H113" s="54"/>
      <c r="I113" s="57" t="s">
        <v>374</v>
      </c>
      <c r="J113" s="57"/>
      <c r="K113" s="57"/>
      <c r="L113" s="57"/>
      <c r="M113" s="57"/>
      <c r="N113" s="57"/>
      <c r="O113" s="57"/>
      <c r="P113" s="57"/>
      <c r="Q113" s="57"/>
      <c r="R113" s="57"/>
      <c r="S113" s="58"/>
    </row>
    <row r="114" spans="1:19" ht="18" thickBot="1">
      <c r="A114" s="55" t="s">
        <v>375</v>
      </c>
      <c r="B114" s="56"/>
      <c r="C114" s="56"/>
      <c r="D114" s="56"/>
      <c r="E114" s="56"/>
      <c r="F114" s="56"/>
      <c r="G114" s="56"/>
      <c r="H114" s="56"/>
      <c r="I114" s="59" t="s">
        <v>377</v>
      </c>
      <c r="J114" s="59"/>
      <c r="K114" s="59"/>
      <c r="L114" s="59"/>
      <c r="M114" s="59"/>
      <c r="N114" s="59"/>
      <c r="O114" s="59"/>
      <c r="P114" s="59"/>
      <c r="Q114" s="59"/>
      <c r="R114" s="59"/>
      <c r="S114" s="60"/>
    </row>
    <row r="115" spans="1:19" ht="15" thickTop="1"/>
  </sheetData>
  <mergeCells count="16">
    <mergeCell ref="C106:P106"/>
    <mergeCell ref="A62:S62"/>
    <mergeCell ref="A2:S2"/>
    <mergeCell ref="A1:S1"/>
    <mergeCell ref="A4:S4"/>
    <mergeCell ref="C61:P61"/>
    <mergeCell ref="R68:R69"/>
    <mergeCell ref="C74:P74"/>
    <mergeCell ref="A75:S75"/>
    <mergeCell ref="C88:P88"/>
    <mergeCell ref="A89:S89"/>
    <mergeCell ref="A112:S112"/>
    <mergeCell ref="A113:H113"/>
    <mergeCell ref="A114:H114"/>
    <mergeCell ref="I113:S113"/>
    <mergeCell ref="I114:S11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6"/>
  <sheetViews>
    <sheetView tabSelected="1" workbookViewId="0">
      <pane ySplit="3" topLeftCell="A82" activePane="bottomLeft" state="frozen"/>
      <selection pane="bottomLeft" activeCell="A103" sqref="A103"/>
    </sheetView>
  </sheetViews>
  <sheetFormatPr baseColWidth="10" defaultColWidth="10.83203125" defaultRowHeight="14"/>
  <cols>
    <col min="1" max="1" width="27.5" bestFit="1" customWidth="1"/>
    <col min="2" max="2" width="33.83203125" bestFit="1" customWidth="1"/>
    <col min="5" max="5" width="7" bestFit="1" customWidth="1"/>
    <col min="6" max="6" width="66.33203125" bestFit="1" customWidth="1"/>
    <col min="7" max="7" width="12.83203125" bestFit="1" customWidth="1"/>
    <col min="8" max="8" width="13.5" bestFit="1" customWidth="1"/>
  </cols>
  <sheetData>
    <row r="1" spans="1:7" ht="26">
      <c r="A1" s="97" t="s">
        <v>368</v>
      </c>
      <c r="B1" s="98"/>
      <c r="C1" s="98"/>
      <c r="D1" s="98"/>
      <c r="E1" s="98"/>
      <c r="F1" s="98"/>
      <c r="G1" s="98"/>
    </row>
    <row r="2" spans="1:7" ht="21">
      <c r="A2" s="95" t="s">
        <v>372</v>
      </c>
      <c r="B2" s="96"/>
      <c r="C2" s="96"/>
      <c r="D2" s="96"/>
      <c r="E2" s="96"/>
      <c r="F2" s="96"/>
      <c r="G2" s="96"/>
    </row>
    <row r="3" spans="1:7" ht="21">
      <c r="A3" s="32" t="s">
        <v>0</v>
      </c>
      <c r="B3" s="32" t="s">
        <v>1</v>
      </c>
      <c r="C3" s="32" t="s">
        <v>192</v>
      </c>
      <c r="D3" s="32" t="s">
        <v>3</v>
      </c>
      <c r="E3" s="32" t="s">
        <v>193</v>
      </c>
      <c r="F3" s="33" t="s">
        <v>194</v>
      </c>
      <c r="G3" s="33" t="s">
        <v>195</v>
      </c>
    </row>
    <row r="4" spans="1:7" ht="18">
      <c r="A4" s="89" t="s">
        <v>196</v>
      </c>
      <c r="B4" s="90"/>
      <c r="C4" s="90"/>
      <c r="D4" s="90"/>
      <c r="E4" s="90"/>
      <c r="F4" s="90"/>
      <c r="G4" s="91"/>
    </row>
    <row r="5" spans="1:7" ht="19">
      <c r="A5" s="6" t="s">
        <v>197</v>
      </c>
      <c r="B5" s="7" t="s">
        <v>198</v>
      </c>
      <c r="C5" s="8">
        <v>44559</v>
      </c>
      <c r="D5" s="9" t="s">
        <v>199</v>
      </c>
      <c r="E5" s="7">
        <v>1</v>
      </c>
      <c r="F5" s="10">
        <v>25000</v>
      </c>
      <c r="G5" s="10">
        <f>E5*F5</f>
        <v>25000</v>
      </c>
    </row>
    <row r="6" spans="1:7" ht="19">
      <c r="A6" s="6" t="s">
        <v>200</v>
      </c>
      <c r="B6" s="7" t="s">
        <v>201</v>
      </c>
      <c r="C6" s="8">
        <v>44560</v>
      </c>
      <c r="D6" s="11" t="s">
        <v>199</v>
      </c>
      <c r="E6" s="7">
        <v>1</v>
      </c>
      <c r="F6" s="12">
        <v>120000</v>
      </c>
      <c r="G6" s="12">
        <f>E6*F6</f>
        <v>120000</v>
      </c>
    </row>
    <row r="7" spans="1:7" ht="19">
      <c r="A7" s="6" t="s">
        <v>202</v>
      </c>
      <c r="B7" s="7" t="s">
        <v>203</v>
      </c>
      <c r="C7" s="7" t="s">
        <v>204</v>
      </c>
      <c r="D7" s="9" t="s">
        <v>199</v>
      </c>
      <c r="E7" s="9">
        <v>30</v>
      </c>
      <c r="F7" s="10">
        <v>1100</v>
      </c>
      <c r="G7" s="10">
        <f>E7*F7</f>
        <v>33000</v>
      </c>
    </row>
    <row r="8" spans="1:7" ht="18">
      <c r="A8" s="13"/>
      <c r="B8" s="7"/>
      <c r="C8" s="7"/>
      <c r="D8" s="9"/>
      <c r="E8" s="7"/>
      <c r="F8" s="10"/>
      <c r="G8" s="14">
        <f>SUM(G5:G7)</f>
        <v>178000</v>
      </c>
    </row>
    <row r="9" spans="1:7" ht="18">
      <c r="A9" s="89" t="s">
        <v>205</v>
      </c>
      <c r="B9" s="90"/>
      <c r="C9" s="90"/>
      <c r="D9" s="90"/>
      <c r="E9" s="90"/>
      <c r="F9" s="90"/>
      <c r="G9" s="91"/>
    </row>
    <row r="10" spans="1:7" ht="38">
      <c r="A10" s="6" t="s">
        <v>206</v>
      </c>
      <c r="B10" s="7" t="s">
        <v>207</v>
      </c>
      <c r="C10" s="7" t="s">
        <v>208</v>
      </c>
      <c r="D10" s="9" t="s">
        <v>209</v>
      </c>
      <c r="E10" s="7">
        <v>150</v>
      </c>
      <c r="F10" s="10">
        <v>100</v>
      </c>
      <c r="G10" s="10">
        <f>E10*F10</f>
        <v>15000</v>
      </c>
    </row>
    <row r="11" spans="1:7" ht="38">
      <c r="A11" s="6" t="s">
        <v>210</v>
      </c>
      <c r="B11" s="7" t="s">
        <v>210</v>
      </c>
      <c r="C11" s="7" t="s">
        <v>211</v>
      </c>
      <c r="D11" s="9" t="s">
        <v>209</v>
      </c>
      <c r="E11" s="7">
        <v>100</v>
      </c>
      <c r="F11" s="10">
        <v>650</v>
      </c>
      <c r="G11" s="10">
        <f>E11*F11</f>
        <v>65000</v>
      </c>
    </row>
    <row r="12" spans="1:7" ht="18">
      <c r="A12" s="13"/>
      <c r="B12" s="7"/>
      <c r="C12" s="7"/>
      <c r="D12" s="9"/>
      <c r="E12" s="7"/>
      <c r="F12" s="10"/>
      <c r="G12" s="14">
        <f>SUM(G10:G11)</f>
        <v>80000</v>
      </c>
    </row>
    <row r="13" spans="1:7" ht="18">
      <c r="A13" s="89" t="s">
        <v>212</v>
      </c>
      <c r="B13" s="90"/>
      <c r="C13" s="90"/>
      <c r="D13" s="90"/>
      <c r="E13" s="90"/>
      <c r="F13" s="90"/>
      <c r="G13" s="91"/>
    </row>
    <row r="14" spans="1:7" ht="18">
      <c r="A14" s="6" t="s">
        <v>213</v>
      </c>
      <c r="B14" s="11" t="s">
        <v>214</v>
      </c>
      <c r="C14" s="11" t="s">
        <v>215</v>
      </c>
      <c r="D14" s="11" t="s">
        <v>216</v>
      </c>
      <c r="E14" s="11">
        <v>12</v>
      </c>
      <c r="F14" s="12">
        <v>800</v>
      </c>
      <c r="G14" s="12">
        <f t="shared" ref="G14:G36" si="0">F14*E14</f>
        <v>9600</v>
      </c>
    </row>
    <row r="15" spans="1:7" ht="18">
      <c r="A15" s="6" t="s">
        <v>217</v>
      </c>
      <c r="B15" s="15" t="s">
        <v>218</v>
      </c>
      <c r="C15" s="15" t="s">
        <v>219</v>
      </c>
      <c r="D15" s="15" t="s">
        <v>220</v>
      </c>
      <c r="E15" s="15">
        <v>1</v>
      </c>
      <c r="F15" s="16">
        <v>1000</v>
      </c>
      <c r="G15" s="16">
        <f t="shared" si="0"/>
        <v>1000</v>
      </c>
    </row>
    <row r="16" spans="1:7" ht="18">
      <c r="A16" s="6" t="s">
        <v>221</v>
      </c>
      <c r="B16" s="15" t="s">
        <v>222</v>
      </c>
      <c r="C16" s="15" t="s">
        <v>223</v>
      </c>
      <c r="D16" s="15" t="s">
        <v>220</v>
      </c>
      <c r="E16" s="15">
        <v>4</v>
      </c>
      <c r="F16" s="16">
        <v>220</v>
      </c>
      <c r="G16" s="16">
        <f t="shared" si="0"/>
        <v>880</v>
      </c>
    </row>
    <row r="17" spans="1:7" ht="18">
      <c r="A17" s="6" t="s">
        <v>224</v>
      </c>
      <c r="B17" s="11" t="s">
        <v>225</v>
      </c>
      <c r="C17" s="11" t="s">
        <v>226</v>
      </c>
      <c r="D17" s="11" t="s">
        <v>216</v>
      </c>
      <c r="E17" s="11">
        <v>18</v>
      </c>
      <c r="F17" s="12">
        <v>140</v>
      </c>
      <c r="G17" s="12">
        <f t="shared" si="0"/>
        <v>2520</v>
      </c>
    </row>
    <row r="18" spans="1:7" ht="19">
      <c r="A18" s="6" t="s">
        <v>227</v>
      </c>
      <c r="B18" s="7" t="s">
        <v>228</v>
      </c>
      <c r="C18" s="7" t="s">
        <v>229</v>
      </c>
      <c r="D18" s="15" t="s">
        <v>216</v>
      </c>
      <c r="E18" s="11">
        <v>28</v>
      </c>
      <c r="F18" s="12">
        <v>100</v>
      </c>
      <c r="G18" s="12">
        <f t="shared" si="0"/>
        <v>2800</v>
      </c>
    </row>
    <row r="19" spans="1:7" ht="19">
      <c r="A19" s="6" t="s">
        <v>230</v>
      </c>
      <c r="B19" s="7" t="s">
        <v>231</v>
      </c>
      <c r="C19" s="7" t="s">
        <v>232</v>
      </c>
      <c r="D19" s="15" t="s">
        <v>216</v>
      </c>
      <c r="E19" s="11">
        <v>40</v>
      </c>
      <c r="F19" s="12">
        <v>20</v>
      </c>
      <c r="G19" s="12">
        <f t="shared" si="0"/>
        <v>800</v>
      </c>
    </row>
    <row r="20" spans="1:7" ht="18">
      <c r="A20" s="6" t="s">
        <v>233</v>
      </c>
      <c r="B20" s="17" t="s">
        <v>234</v>
      </c>
      <c r="C20" s="17"/>
      <c r="D20" s="15" t="s">
        <v>235</v>
      </c>
      <c r="E20" s="11">
        <v>2</v>
      </c>
      <c r="F20" s="12">
        <v>500</v>
      </c>
      <c r="G20" s="12">
        <f t="shared" si="0"/>
        <v>1000</v>
      </c>
    </row>
    <row r="21" spans="1:7" ht="18">
      <c r="A21" s="6" t="s">
        <v>236</v>
      </c>
      <c r="B21" s="17" t="s">
        <v>237</v>
      </c>
      <c r="C21" s="17"/>
      <c r="D21" s="15" t="s">
        <v>238</v>
      </c>
      <c r="E21" s="11">
        <v>2</v>
      </c>
      <c r="F21" s="12">
        <v>1500</v>
      </c>
      <c r="G21" s="12">
        <f t="shared" si="0"/>
        <v>3000</v>
      </c>
    </row>
    <row r="22" spans="1:7" ht="19">
      <c r="A22" s="6" t="s">
        <v>239</v>
      </c>
      <c r="B22" s="7" t="s">
        <v>240</v>
      </c>
      <c r="C22" s="7"/>
      <c r="D22" s="15" t="s">
        <v>238</v>
      </c>
      <c r="E22" s="11">
        <v>1</v>
      </c>
      <c r="F22" s="12">
        <v>3500</v>
      </c>
      <c r="G22" s="12">
        <f t="shared" si="0"/>
        <v>3500</v>
      </c>
    </row>
    <row r="23" spans="1:7" ht="19">
      <c r="A23" s="6" t="s">
        <v>241</v>
      </c>
      <c r="B23" s="7" t="s">
        <v>242</v>
      </c>
      <c r="C23" s="7"/>
      <c r="D23" s="15" t="s">
        <v>220</v>
      </c>
      <c r="E23" s="11">
        <v>4</v>
      </c>
      <c r="F23" s="12">
        <v>150</v>
      </c>
      <c r="G23" s="12">
        <f t="shared" si="0"/>
        <v>600</v>
      </c>
    </row>
    <row r="24" spans="1:7" ht="19">
      <c r="A24" s="6" t="s">
        <v>243</v>
      </c>
      <c r="B24" s="7" t="s">
        <v>244</v>
      </c>
      <c r="C24" s="7"/>
      <c r="D24" s="15" t="s">
        <v>216</v>
      </c>
      <c r="E24" s="15">
        <v>12</v>
      </c>
      <c r="F24" s="16">
        <v>180</v>
      </c>
      <c r="G24" s="16">
        <f t="shared" si="0"/>
        <v>2160</v>
      </c>
    </row>
    <row r="25" spans="1:7" ht="18">
      <c r="A25" s="6" t="s">
        <v>245</v>
      </c>
      <c r="B25" s="11" t="s">
        <v>214</v>
      </c>
      <c r="C25" s="11" t="s">
        <v>246</v>
      </c>
      <c r="D25" s="11" t="s">
        <v>216</v>
      </c>
      <c r="E25" s="11">
        <v>9.6</v>
      </c>
      <c r="F25" s="12">
        <v>220</v>
      </c>
      <c r="G25" s="12">
        <f t="shared" si="0"/>
        <v>2112</v>
      </c>
    </row>
    <row r="26" spans="1:7" ht="18">
      <c r="A26" s="6" t="s">
        <v>247</v>
      </c>
      <c r="B26" s="17" t="s">
        <v>248</v>
      </c>
      <c r="C26" s="17"/>
      <c r="D26" s="15" t="s">
        <v>220</v>
      </c>
      <c r="E26" s="15">
        <v>6</v>
      </c>
      <c r="F26" s="16">
        <v>120</v>
      </c>
      <c r="G26" s="16">
        <f t="shared" si="0"/>
        <v>720</v>
      </c>
    </row>
    <row r="27" spans="1:7" ht="18">
      <c r="A27" s="6" t="s">
        <v>247</v>
      </c>
      <c r="B27" s="17" t="s">
        <v>249</v>
      </c>
      <c r="C27" s="17"/>
      <c r="D27" s="15" t="s">
        <v>220</v>
      </c>
      <c r="E27" s="15">
        <v>8</v>
      </c>
      <c r="F27" s="16">
        <v>50</v>
      </c>
      <c r="G27" s="16">
        <f t="shared" si="0"/>
        <v>400</v>
      </c>
    </row>
    <row r="28" spans="1:7" ht="18">
      <c r="A28" s="6" t="s">
        <v>250</v>
      </c>
      <c r="B28" s="17" t="s">
        <v>250</v>
      </c>
      <c r="C28" s="17"/>
      <c r="D28" s="15" t="s">
        <v>251</v>
      </c>
      <c r="E28" s="15">
        <v>180</v>
      </c>
      <c r="F28" s="16">
        <v>10</v>
      </c>
      <c r="G28" s="16">
        <f t="shared" si="0"/>
        <v>1800</v>
      </c>
    </row>
    <row r="29" spans="1:7" ht="18">
      <c r="A29" s="6" t="s">
        <v>252</v>
      </c>
      <c r="B29" s="17" t="s">
        <v>253</v>
      </c>
      <c r="C29" s="17"/>
      <c r="D29" s="15" t="s">
        <v>220</v>
      </c>
      <c r="E29" s="15">
        <v>100</v>
      </c>
      <c r="F29" s="16">
        <v>5</v>
      </c>
      <c r="G29" s="16">
        <f t="shared" si="0"/>
        <v>500</v>
      </c>
    </row>
    <row r="30" spans="1:7" ht="18">
      <c r="A30" s="6" t="s">
        <v>254</v>
      </c>
      <c r="B30" s="17" t="s">
        <v>255</v>
      </c>
      <c r="C30" s="17"/>
      <c r="D30" s="15" t="s">
        <v>256</v>
      </c>
      <c r="E30" s="15">
        <v>100</v>
      </c>
      <c r="F30" s="16">
        <v>2</v>
      </c>
      <c r="G30" s="16">
        <f t="shared" si="0"/>
        <v>200</v>
      </c>
    </row>
    <row r="31" spans="1:7" ht="18">
      <c r="A31" s="6" t="s">
        <v>257</v>
      </c>
      <c r="B31" s="17"/>
      <c r="C31" s="17"/>
      <c r="D31" s="15" t="s">
        <v>258</v>
      </c>
      <c r="E31" s="15">
        <v>4</v>
      </c>
      <c r="F31" s="16">
        <v>20</v>
      </c>
      <c r="G31" s="16">
        <f t="shared" si="0"/>
        <v>80</v>
      </c>
    </row>
    <row r="32" spans="1:7" ht="18">
      <c r="A32" s="6" t="s">
        <v>259</v>
      </c>
      <c r="B32" s="17" t="s">
        <v>260</v>
      </c>
      <c r="C32" s="17"/>
      <c r="D32" s="15" t="s">
        <v>8</v>
      </c>
      <c r="E32" s="15">
        <v>6</v>
      </c>
      <c r="F32" s="16">
        <v>50</v>
      </c>
      <c r="G32" s="16">
        <f t="shared" si="0"/>
        <v>300</v>
      </c>
    </row>
    <row r="33" spans="1:8" ht="18">
      <c r="A33" s="6" t="s">
        <v>261</v>
      </c>
      <c r="B33" s="17" t="s">
        <v>262</v>
      </c>
      <c r="C33" s="17"/>
      <c r="D33" s="15" t="s">
        <v>8</v>
      </c>
      <c r="E33" s="15">
        <v>20</v>
      </c>
      <c r="F33" s="16">
        <v>9</v>
      </c>
      <c r="G33" s="16">
        <f t="shared" si="0"/>
        <v>180</v>
      </c>
    </row>
    <row r="34" spans="1:8" ht="18">
      <c r="A34" s="6" t="s">
        <v>263</v>
      </c>
      <c r="B34" s="17" t="s">
        <v>264</v>
      </c>
      <c r="C34" s="17"/>
      <c r="D34" s="15" t="s">
        <v>8</v>
      </c>
      <c r="E34" s="15">
        <v>20</v>
      </c>
      <c r="F34" s="16">
        <v>35</v>
      </c>
      <c r="G34" s="16">
        <f t="shared" si="0"/>
        <v>700</v>
      </c>
    </row>
    <row r="35" spans="1:8" ht="19">
      <c r="A35" s="6" t="s">
        <v>265</v>
      </c>
      <c r="B35" s="7" t="s">
        <v>266</v>
      </c>
      <c r="C35" s="7"/>
      <c r="D35" s="7" t="s">
        <v>256</v>
      </c>
      <c r="E35" s="7">
        <v>150</v>
      </c>
      <c r="F35" s="16">
        <v>2</v>
      </c>
      <c r="G35" s="16">
        <f t="shared" si="0"/>
        <v>300</v>
      </c>
    </row>
    <row r="36" spans="1:8" ht="19">
      <c r="A36" s="6" t="s">
        <v>267</v>
      </c>
      <c r="B36" s="7" t="s">
        <v>266</v>
      </c>
      <c r="C36" s="7"/>
      <c r="D36" s="7" t="s">
        <v>8</v>
      </c>
      <c r="E36" s="7">
        <v>50</v>
      </c>
      <c r="F36" s="16">
        <v>3</v>
      </c>
      <c r="G36" s="16">
        <f t="shared" si="0"/>
        <v>150</v>
      </c>
    </row>
    <row r="37" spans="1:8" ht="19">
      <c r="A37" s="6" t="s">
        <v>268</v>
      </c>
      <c r="B37" s="7" t="s">
        <v>385</v>
      </c>
      <c r="C37" s="7"/>
      <c r="D37" s="7" t="s">
        <v>269</v>
      </c>
      <c r="E37" s="7">
        <v>1</v>
      </c>
      <c r="F37" s="16">
        <v>2000</v>
      </c>
      <c r="G37" s="16">
        <v>2000</v>
      </c>
      <c r="H37" s="48"/>
    </row>
    <row r="38" spans="1:8" ht="19">
      <c r="A38" s="6" t="s">
        <v>270</v>
      </c>
      <c r="B38" s="7" t="s">
        <v>271</v>
      </c>
      <c r="C38" s="7"/>
      <c r="D38" s="7" t="s">
        <v>272</v>
      </c>
      <c r="E38" s="7">
        <v>2</v>
      </c>
      <c r="F38" s="16">
        <v>1000</v>
      </c>
      <c r="G38" s="16">
        <f>F38*E38</f>
        <v>2000</v>
      </c>
      <c r="H38" s="47"/>
    </row>
    <row r="39" spans="1:8" ht="19">
      <c r="A39" s="6" t="s">
        <v>273</v>
      </c>
      <c r="B39" s="7" t="s">
        <v>271</v>
      </c>
      <c r="C39" s="7"/>
      <c r="D39" s="7" t="s">
        <v>209</v>
      </c>
      <c r="E39" s="7">
        <v>10</v>
      </c>
      <c r="F39" s="16">
        <v>350</v>
      </c>
      <c r="G39" s="16">
        <f>F39*E39</f>
        <v>3500</v>
      </c>
    </row>
    <row r="40" spans="1:8" ht="19">
      <c r="A40" s="6" t="s">
        <v>274</v>
      </c>
      <c r="B40" s="7" t="s">
        <v>383</v>
      </c>
      <c r="C40" s="7"/>
      <c r="D40" s="7" t="s">
        <v>275</v>
      </c>
      <c r="E40" s="7">
        <v>1</v>
      </c>
      <c r="F40" s="16">
        <v>8000</v>
      </c>
      <c r="G40" s="16">
        <f>F40*E40</f>
        <v>8000</v>
      </c>
      <c r="H40" s="48"/>
    </row>
    <row r="41" spans="1:8" ht="18">
      <c r="A41" s="6"/>
      <c r="B41" s="7"/>
      <c r="C41" s="7"/>
      <c r="D41" s="7"/>
      <c r="E41" s="7"/>
      <c r="F41" s="16"/>
      <c r="G41" s="14">
        <f>SUM(G14:G40)</f>
        <v>50802</v>
      </c>
    </row>
    <row r="42" spans="1:8" ht="18">
      <c r="A42" s="89" t="s">
        <v>276</v>
      </c>
      <c r="B42" s="90"/>
      <c r="C42" s="90"/>
      <c r="D42" s="90"/>
      <c r="E42" s="90"/>
      <c r="F42" s="90"/>
      <c r="G42" s="91"/>
    </row>
    <row r="43" spans="1:8" ht="19">
      <c r="A43" s="6" t="s">
        <v>277</v>
      </c>
      <c r="B43" s="7" t="s">
        <v>278</v>
      </c>
      <c r="C43" s="7" t="s">
        <v>279</v>
      </c>
      <c r="D43" s="7" t="s">
        <v>216</v>
      </c>
      <c r="E43" s="7">
        <v>28</v>
      </c>
      <c r="F43" s="16">
        <v>550</v>
      </c>
      <c r="G43" s="16">
        <f>F43*E43</f>
        <v>15400</v>
      </c>
    </row>
    <row r="44" spans="1:8" ht="19">
      <c r="A44" s="18" t="s">
        <v>280</v>
      </c>
      <c r="B44" s="7" t="s">
        <v>384</v>
      </c>
      <c r="C44" s="7"/>
      <c r="D44" s="7" t="s">
        <v>220</v>
      </c>
      <c r="E44" s="7">
        <v>1</v>
      </c>
      <c r="F44" s="16">
        <v>7000</v>
      </c>
      <c r="G44" s="16">
        <f>F44*E44</f>
        <v>7000</v>
      </c>
      <c r="H44" s="48"/>
    </row>
    <row r="45" spans="1:8" ht="19">
      <c r="A45" s="6" t="s">
        <v>281</v>
      </c>
      <c r="B45" s="7" t="s">
        <v>387</v>
      </c>
      <c r="C45" s="7"/>
      <c r="D45" s="7" t="s">
        <v>238</v>
      </c>
      <c r="E45" s="7">
        <v>1</v>
      </c>
      <c r="F45" s="16">
        <v>800</v>
      </c>
      <c r="G45" s="16">
        <f>F45*E45</f>
        <v>800</v>
      </c>
      <c r="H45" s="48"/>
    </row>
    <row r="46" spans="1:8" ht="19">
      <c r="A46" s="6" t="s">
        <v>282</v>
      </c>
      <c r="B46" s="7" t="s">
        <v>283</v>
      </c>
      <c r="C46" s="7"/>
      <c r="D46" s="7" t="s">
        <v>238</v>
      </c>
      <c r="E46" s="7">
        <v>2</v>
      </c>
      <c r="F46" s="16">
        <v>400</v>
      </c>
      <c r="G46" s="12">
        <f t="shared" ref="G46:G54" si="1">F46*E46</f>
        <v>800</v>
      </c>
      <c r="H46" s="49"/>
    </row>
    <row r="47" spans="1:8" ht="19">
      <c r="A47" s="6" t="s">
        <v>284</v>
      </c>
      <c r="B47" s="7" t="s">
        <v>285</v>
      </c>
      <c r="C47" s="7"/>
      <c r="D47" s="7" t="s">
        <v>286</v>
      </c>
      <c r="E47" s="7">
        <v>2</v>
      </c>
      <c r="F47" s="16">
        <v>500</v>
      </c>
      <c r="G47" s="12">
        <f t="shared" si="1"/>
        <v>1000</v>
      </c>
      <c r="H47" s="49"/>
    </row>
    <row r="48" spans="1:8" ht="19">
      <c r="A48" s="6" t="s">
        <v>287</v>
      </c>
      <c r="B48" s="7"/>
      <c r="C48" s="7"/>
      <c r="D48" s="7" t="s">
        <v>8</v>
      </c>
      <c r="E48" s="7">
        <v>2</v>
      </c>
      <c r="F48" s="16">
        <v>200</v>
      </c>
      <c r="G48" s="10">
        <f t="shared" si="1"/>
        <v>400</v>
      </c>
      <c r="H48" s="49"/>
    </row>
    <row r="49" spans="1:8" ht="19">
      <c r="A49" s="6" t="s">
        <v>288</v>
      </c>
      <c r="B49" s="7" t="s">
        <v>289</v>
      </c>
      <c r="C49" s="7"/>
      <c r="D49" s="7" t="s">
        <v>290</v>
      </c>
      <c r="E49" s="7">
        <v>10</v>
      </c>
      <c r="F49" s="16">
        <v>120</v>
      </c>
      <c r="G49" s="10">
        <f t="shared" si="1"/>
        <v>1200</v>
      </c>
      <c r="H49" s="49"/>
    </row>
    <row r="50" spans="1:8" ht="19">
      <c r="A50" s="6" t="s">
        <v>291</v>
      </c>
      <c r="B50" s="7" t="s">
        <v>389</v>
      </c>
      <c r="C50" s="7"/>
      <c r="D50" s="7" t="s">
        <v>292</v>
      </c>
      <c r="E50" s="7">
        <v>20</v>
      </c>
      <c r="F50" s="16">
        <v>80</v>
      </c>
      <c r="G50" s="10">
        <f t="shared" si="1"/>
        <v>1600</v>
      </c>
      <c r="H50" s="48"/>
    </row>
    <row r="51" spans="1:8" ht="19">
      <c r="A51" s="6" t="s">
        <v>293</v>
      </c>
      <c r="B51" s="7" t="s">
        <v>294</v>
      </c>
      <c r="C51" s="7"/>
      <c r="D51" s="7" t="s">
        <v>220</v>
      </c>
      <c r="E51" s="7">
        <v>1</v>
      </c>
      <c r="F51" s="16">
        <v>3500</v>
      </c>
      <c r="G51" s="10">
        <f t="shared" si="1"/>
        <v>3500</v>
      </c>
      <c r="H51" s="48"/>
    </row>
    <row r="52" spans="1:8" ht="19">
      <c r="A52" s="6" t="s">
        <v>295</v>
      </c>
      <c r="B52" s="7" t="s">
        <v>386</v>
      </c>
      <c r="C52" s="7"/>
      <c r="D52" s="7" t="s">
        <v>286</v>
      </c>
      <c r="E52" s="7">
        <v>3</v>
      </c>
      <c r="F52" s="16">
        <v>1000</v>
      </c>
      <c r="G52" s="10">
        <f t="shared" si="1"/>
        <v>3000</v>
      </c>
      <c r="H52" s="48"/>
    </row>
    <row r="53" spans="1:8" ht="19">
      <c r="A53" s="6" t="s">
        <v>270</v>
      </c>
      <c r="B53" s="7" t="s">
        <v>271</v>
      </c>
      <c r="C53" s="7"/>
      <c r="D53" s="7" t="s">
        <v>272</v>
      </c>
      <c r="E53" s="7">
        <v>2</v>
      </c>
      <c r="F53" s="16">
        <v>800</v>
      </c>
      <c r="G53" s="16">
        <f t="shared" si="1"/>
        <v>1600</v>
      </c>
      <c r="H53" s="49"/>
    </row>
    <row r="54" spans="1:8" ht="19">
      <c r="A54" s="6" t="s">
        <v>273</v>
      </c>
      <c r="B54" s="7" t="s">
        <v>271</v>
      </c>
      <c r="C54" s="7"/>
      <c r="D54" s="7" t="s">
        <v>209</v>
      </c>
      <c r="E54" s="7">
        <v>8</v>
      </c>
      <c r="F54" s="16">
        <v>300</v>
      </c>
      <c r="G54" s="16">
        <f t="shared" si="1"/>
        <v>2400</v>
      </c>
      <c r="H54" s="49"/>
    </row>
    <row r="55" spans="1:8" ht="19">
      <c r="A55" s="6"/>
      <c r="B55" s="7"/>
      <c r="C55" s="7"/>
      <c r="D55" s="7" t="s">
        <v>269</v>
      </c>
      <c r="E55" s="7"/>
      <c r="F55" s="16"/>
      <c r="G55" s="14">
        <f>SUM(G43:G54)</f>
        <v>38700</v>
      </c>
      <c r="H55" s="49"/>
    </row>
    <row r="56" spans="1:8" ht="18">
      <c r="A56" s="89" t="s">
        <v>296</v>
      </c>
      <c r="B56" s="90"/>
      <c r="C56" s="90"/>
      <c r="D56" s="90"/>
      <c r="E56" s="90"/>
      <c r="F56" s="90"/>
      <c r="G56" s="91"/>
      <c r="H56" s="49"/>
    </row>
    <row r="57" spans="1:8" ht="19">
      <c r="A57" s="19" t="s">
        <v>297</v>
      </c>
      <c r="B57" s="7" t="s">
        <v>298</v>
      </c>
      <c r="C57" s="7"/>
      <c r="D57" s="7" t="s">
        <v>258</v>
      </c>
      <c r="E57" s="7">
        <v>15</v>
      </c>
      <c r="F57" s="16">
        <v>900</v>
      </c>
      <c r="G57" s="10">
        <f t="shared" ref="G57:G63" si="2">E57*F57</f>
        <v>13500</v>
      </c>
      <c r="H57" s="49"/>
    </row>
    <row r="58" spans="1:8" ht="19">
      <c r="A58" s="19" t="s">
        <v>299</v>
      </c>
      <c r="B58" s="7" t="s">
        <v>300</v>
      </c>
      <c r="C58" s="7"/>
      <c r="D58" s="7" t="s">
        <v>258</v>
      </c>
      <c r="E58" s="7">
        <v>50</v>
      </c>
      <c r="F58" s="16">
        <v>400</v>
      </c>
      <c r="G58" s="10">
        <f t="shared" si="2"/>
        <v>20000</v>
      </c>
      <c r="H58" s="49"/>
    </row>
    <row r="59" spans="1:8" ht="19">
      <c r="A59" s="19" t="s">
        <v>301</v>
      </c>
      <c r="B59" s="7" t="s">
        <v>302</v>
      </c>
      <c r="C59" s="7"/>
      <c r="D59" s="7" t="s">
        <v>258</v>
      </c>
      <c r="E59" s="7">
        <v>20</v>
      </c>
      <c r="F59" s="16">
        <v>230</v>
      </c>
      <c r="G59" s="10">
        <f t="shared" si="2"/>
        <v>4600</v>
      </c>
      <c r="H59" s="49"/>
    </row>
    <row r="60" spans="1:8" ht="19">
      <c r="A60" s="19" t="s">
        <v>303</v>
      </c>
      <c r="B60" s="7" t="s">
        <v>304</v>
      </c>
      <c r="C60" s="7"/>
      <c r="D60" s="7" t="s">
        <v>258</v>
      </c>
      <c r="E60" s="7">
        <v>15</v>
      </c>
      <c r="F60" s="16">
        <v>100</v>
      </c>
      <c r="G60" s="10">
        <f t="shared" si="2"/>
        <v>1500</v>
      </c>
      <c r="H60" s="49"/>
    </row>
    <row r="61" spans="1:8" ht="19">
      <c r="A61" s="19" t="s">
        <v>305</v>
      </c>
      <c r="B61" s="7" t="s">
        <v>306</v>
      </c>
      <c r="C61" s="7"/>
      <c r="D61" s="7" t="s">
        <v>258</v>
      </c>
      <c r="E61" s="7">
        <v>50</v>
      </c>
      <c r="F61" s="16">
        <v>100</v>
      </c>
      <c r="G61" s="10">
        <f t="shared" si="2"/>
        <v>5000</v>
      </c>
      <c r="H61" s="49"/>
    </row>
    <row r="62" spans="1:8" ht="19">
      <c r="A62" s="19" t="s">
        <v>307</v>
      </c>
      <c r="B62" s="7" t="s">
        <v>308</v>
      </c>
      <c r="C62" s="7"/>
      <c r="D62" s="7" t="s">
        <v>258</v>
      </c>
      <c r="E62" s="7">
        <v>1</v>
      </c>
      <c r="F62" s="16">
        <v>300</v>
      </c>
      <c r="G62" s="10">
        <f t="shared" si="2"/>
        <v>300</v>
      </c>
      <c r="H62" s="49"/>
    </row>
    <row r="63" spans="1:8" ht="19">
      <c r="A63" s="19" t="s">
        <v>309</v>
      </c>
      <c r="B63" s="7" t="s">
        <v>310</v>
      </c>
      <c r="C63" s="7"/>
      <c r="D63" s="7" t="s">
        <v>275</v>
      </c>
      <c r="E63" s="7">
        <v>1</v>
      </c>
      <c r="F63" s="16">
        <v>2000</v>
      </c>
      <c r="G63" s="10">
        <f t="shared" si="2"/>
        <v>2000</v>
      </c>
      <c r="H63" s="49"/>
    </row>
    <row r="64" spans="1:8" ht="18">
      <c r="A64" s="20"/>
      <c r="B64" s="7"/>
      <c r="C64" s="7"/>
      <c r="D64" s="7"/>
      <c r="E64" s="7"/>
      <c r="F64" s="16"/>
      <c r="G64" s="14">
        <f>SUM(G57:G63)</f>
        <v>46900</v>
      </c>
      <c r="H64" s="49"/>
    </row>
    <row r="65" spans="1:8" ht="18">
      <c r="A65" s="89" t="s">
        <v>311</v>
      </c>
      <c r="B65" s="90"/>
      <c r="C65" s="90"/>
      <c r="D65" s="90"/>
      <c r="E65" s="90"/>
      <c r="F65" s="90"/>
      <c r="G65" s="91"/>
      <c r="H65" s="49"/>
    </row>
    <row r="66" spans="1:8" ht="19">
      <c r="A66" s="20" t="s">
        <v>312</v>
      </c>
      <c r="B66" s="7" t="s">
        <v>313</v>
      </c>
      <c r="C66" s="7"/>
      <c r="D66" s="7" t="s">
        <v>275</v>
      </c>
      <c r="E66" s="7">
        <v>1</v>
      </c>
      <c r="F66" s="16">
        <v>70000</v>
      </c>
      <c r="G66" s="7">
        <f>E66*F66</f>
        <v>70000</v>
      </c>
      <c r="H66" s="49"/>
    </row>
    <row r="67" spans="1:8" ht="18">
      <c r="A67" s="20"/>
      <c r="B67" s="7"/>
      <c r="C67" s="7"/>
      <c r="D67" s="7"/>
      <c r="E67" s="7"/>
      <c r="F67" s="16"/>
      <c r="G67" s="14">
        <f>SUM(G66)</f>
        <v>70000</v>
      </c>
      <c r="H67" s="49"/>
    </row>
    <row r="68" spans="1:8" ht="18">
      <c r="A68" s="89" t="s">
        <v>314</v>
      </c>
      <c r="B68" s="90"/>
      <c r="C68" s="90"/>
      <c r="D68" s="90"/>
      <c r="E68" s="90"/>
      <c r="F68" s="90"/>
      <c r="G68" s="91"/>
      <c r="H68" s="49"/>
    </row>
    <row r="69" spans="1:8" ht="19">
      <c r="A69" s="20" t="s">
        <v>86</v>
      </c>
      <c r="B69" s="7" t="s">
        <v>315</v>
      </c>
      <c r="C69" s="7"/>
      <c r="D69" s="7" t="s">
        <v>209</v>
      </c>
      <c r="E69" s="7">
        <v>2</v>
      </c>
      <c r="F69" s="16">
        <v>2500</v>
      </c>
      <c r="G69" s="10">
        <f t="shared" ref="G69:G81" si="3">E69*F69</f>
        <v>5000</v>
      </c>
      <c r="H69" s="49"/>
    </row>
    <row r="70" spans="1:8" ht="19">
      <c r="A70" s="20" t="s">
        <v>316</v>
      </c>
      <c r="B70" s="7" t="s">
        <v>317</v>
      </c>
      <c r="C70" s="7"/>
      <c r="D70" s="7" t="s">
        <v>209</v>
      </c>
      <c r="E70" s="7">
        <v>2</v>
      </c>
      <c r="F70" s="16">
        <v>2500</v>
      </c>
      <c r="G70" s="10">
        <f t="shared" si="3"/>
        <v>5000</v>
      </c>
      <c r="H70" s="49"/>
    </row>
    <row r="71" spans="1:8" ht="19">
      <c r="A71" s="20" t="s">
        <v>318</v>
      </c>
      <c r="B71" s="7" t="s">
        <v>319</v>
      </c>
      <c r="C71" s="7"/>
      <c r="D71" s="7" t="s">
        <v>209</v>
      </c>
      <c r="E71" s="7">
        <v>2</v>
      </c>
      <c r="F71" s="16">
        <v>1500</v>
      </c>
      <c r="G71" s="10">
        <f t="shared" si="3"/>
        <v>3000</v>
      </c>
      <c r="H71" s="99" t="s">
        <v>388</v>
      </c>
    </row>
    <row r="72" spans="1:8" ht="19">
      <c r="A72" s="20" t="s">
        <v>320</v>
      </c>
      <c r="B72" s="7"/>
      <c r="C72" s="7"/>
      <c r="D72" s="7" t="s">
        <v>199</v>
      </c>
      <c r="E72" s="7">
        <v>1</v>
      </c>
      <c r="F72" s="16">
        <v>1000</v>
      </c>
      <c r="G72" s="10">
        <f t="shared" si="3"/>
        <v>1000</v>
      </c>
      <c r="H72" s="100"/>
    </row>
    <row r="73" spans="1:8" ht="19">
      <c r="A73" s="20" t="s">
        <v>321</v>
      </c>
      <c r="B73" s="7" t="s">
        <v>322</v>
      </c>
      <c r="C73" s="7"/>
      <c r="D73" s="7" t="s">
        <v>199</v>
      </c>
      <c r="E73" s="7">
        <v>2</v>
      </c>
      <c r="F73" s="16">
        <v>800</v>
      </c>
      <c r="G73" s="10">
        <f t="shared" si="3"/>
        <v>1600</v>
      </c>
      <c r="H73" s="49"/>
    </row>
    <row r="74" spans="1:8" ht="19">
      <c r="A74" s="20" t="s">
        <v>323</v>
      </c>
      <c r="B74" s="7" t="s">
        <v>323</v>
      </c>
      <c r="C74" s="7"/>
      <c r="D74" s="7" t="s">
        <v>209</v>
      </c>
      <c r="E74" s="7">
        <v>2</v>
      </c>
      <c r="F74" s="16">
        <v>1000</v>
      </c>
      <c r="G74" s="10">
        <f t="shared" si="3"/>
        <v>2000</v>
      </c>
      <c r="H74" s="49"/>
    </row>
    <row r="75" spans="1:8" ht="19">
      <c r="A75" s="20" t="s">
        <v>324</v>
      </c>
      <c r="B75" s="7" t="s">
        <v>325</v>
      </c>
      <c r="C75" s="7"/>
      <c r="D75" s="7" t="s">
        <v>326</v>
      </c>
      <c r="E75" s="7">
        <v>45</v>
      </c>
      <c r="F75" s="16">
        <v>200</v>
      </c>
      <c r="G75" s="10">
        <f t="shared" si="3"/>
        <v>9000</v>
      </c>
      <c r="H75" s="49"/>
    </row>
    <row r="76" spans="1:8" ht="19">
      <c r="A76" s="20" t="s">
        <v>327</v>
      </c>
      <c r="B76" s="7" t="s">
        <v>328</v>
      </c>
      <c r="C76" s="7"/>
      <c r="D76" s="7" t="s">
        <v>329</v>
      </c>
      <c r="E76" s="7">
        <v>1</v>
      </c>
      <c r="F76" s="16">
        <v>12000</v>
      </c>
      <c r="G76" s="10">
        <f t="shared" si="3"/>
        <v>12000</v>
      </c>
      <c r="H76" s="49"/>
    </row>
    <row r="77" spans="1:8" ht="19">
      <c r="A77" s="20" t="s">
        <v>330</v>
      </c>
      <c r="B77" s="7" t="s">
        <v>331</v>
      </c>
      <c r="C77" s="7"/>
      <c r="D77" s="7" t="s">
        <v>209</v>
      </c>
      <c r="E77" s="7">
        <v>1</v>
      </c>
      <c r="F77" s="16">
        <v>5000</v>
      </c>
      <c r="G77" s="10">
        <f t="shared" si="3"/>
        <v>5000</v>
      </c>
      <c r="H77" s="49"/>
    </row>
    <row r="78" spans="1:8" ht="19">
      <c r="A78" s="20" t="s">
        <v>332</v>
      </c>
      <c r="B78" s="7" t="s">
        <v>333</v>
      </c>
      <c r="C78" s="7"/>
      <c r="D78" s="7" t="s">
        <v>199</v>
      </c>
      <c r="E78" s="7">
        <v>1</v>
      </c>
      <c r="F78" s="16">
        <v>8000</v>
      </c>
      <c r="G78" s="10">
        <f t="shared" si="3"/>
        <v>8000</v>
      </c>
      <c r="H78" s="49"/>
    </row>
    <row r="79" spans="1:8" ht="19">
      <c r="A79" s="20" t="s">
        <v>334</v>
      </c>
      <c r="B79" s="7" t="s">
        <v>335</v>
      </c>
      <c r="C79" s="7"/>
      <c r="D79" s="7" t="s">
        <v>199</v>
      </c>
      <c r="E79" s="7">
        <v>4</v>
      </c>
      <c r="F79" s="16">
        <v>1500</v>
      </c>
      <c r="G79" s="10">
        <f t="shared" si="3"/>
        <v>6000</v>
      </c>
      <c r="H79" s="49"/>
    </row>
    <row r="80" spans="1:8" ht="19">
      <c r="A80" s="20" t="s">
        <v>88</v>
      </c>
      <c r="B80" s="7" t="s">
        <v>336</v>
      </c>
      <c r="C80" s="7"/>
      <c r="D80" s="7" t="s">
        <v>199</v>
      </c>
      <c r="E80" s="7">
        <v>12</v>
      </c>
      <c r="F80" s="16">
        <v>350</v>
      </c>
      <c r="G80" s="10">
        <f t="shared" si="3"/>
        <v>4200</v>
      </c>
      <c r="H80" s="49"/>
    </row>
    <row r="81" spans="1:8" ht="19">
      <c r="A81" s="20" t="s">
        <v>337</v>
      </c>
      <c r="B81" s="7" t="s">
        <v>338</v>
      </c>
      <c r="C81" s="7"/>
      <c r="D81" s="7" t="s">
        <v>199</v>
      </c>
      <c r="E81" s="7">
        <v>6</v>
      </c>
      <c r="F81" s="16">
        <v>350</v>
      </c>
      <c r="G81" s="10">
        <f t="shared" si="3"/>
        <v>2100</v>
      </c>
      <c r="H81" s="49"/>
    </row>
    <row r="82" spans="1:8" ht="18">
      <c r="A82" s="20"/>
      <c r="B82" s="7"/>
      <c r="C82" s="7"/>
      <c r="D82" s="7"/>
      <c r="E82" s="7"/>
      <c r="F82" s="16"/>
      <c r="G82" s="14">
        <f>SUM(G69:G81)</f>
        <v>63900</v>
      </c>
      <c r="H82" s="49"/>
    </row>
    <row r="83" spans="1:8" ht="18">
      <c r="A83" s="13"/>
      <c r="B83" s="7"/>
      <c r="C83" s="7"/>
      <c r="D83" s="7"/>
      <c r="E83" s="7"/>
      <c r="F83" s="16"/>
      <c r="G83" s="14"/>
      <c r="H83" s="49"/>
    </row>
    <row r="84" spans="1:8" ht="18">
      <c r="A84" s="89" t="s">
        <v>339</v>
      </c>
      <c r="B84" s="90"/>
      <c r="C84" s="90"/>
      <c r="D84" s="90"/>
      <c r="E84" s="90"/>
      <c r="F84" s="90"/>
      <c r="G84" s="91"/>
      <c r="H84" s="49"/>
    </row>
    <row r="85" spans="1:8" ht="19">
      <c r="A85" s="20" t="s">
        <v>340</v>
      </c>
      <c r="B85" s="7" t="s">
        <v>341</v>
      </c>
      <c r="C85" s="7"/>
      <c r="D85" s="7" t="s">
        <v>275</v>
      </c>
      <c r="E85" s="7">
        <v>1</v>
      </c>
      <c r="F85" s="16">
        <v>2500</v>
      </c>
      <c r="G85" s="10">
        <f>E85*F85</f>
        <v>2500</v>
      </c>
      <c r="H85" s="49"/>
    </row>
    <row r="86" spans="1:8" ht="18">
      <c r="A86" s="20" t="s">
        <v>342</v>
      </c>
      <c r="B86" s="7"/>
      <c r="C86" s="21" t="s">
        <v>343</v>
      </c>
      <c r="D86" s="7"/>
      <c r="E86" s="7"/>
      <c r="F86" s="16">
        <v>100000</v>
      </c>
      <c r="G86" s="10">
        <v>0</v>
      </c>
      <c r="H86" s="49"/>
    </row>
    <row r="87" spans="1:8" ht="19">
      <c r="A87" s="20" t="s">
        <v>344</v>
      </c>
      <c r="B87" s="7" t="s">
        <v>345</v>
      </c>
      <c r="C87" s="7" t="s">
        <v>382</v>
      </c>
      <c r="D87" s="7" t="s">
        <v>346</v>
      </c>
      <c r="E87" s="7">
        <v>1</v>
      </c>
      <c r="F87" s="16">
        <v>10000</v>
      </c>
      <c r="G87" s="10">
        <f>E87*F87</f>
        <v>10000</v>
      </c>
      <c r="H87" s="48"/>
    </row>
    <row r="88" spans="1:8" ht="19">
      <c r="A88" s="20" t="s">
        <v>347</v>
      </c>
      <c r="B88" s="7" t="s">
        <v>348</v>
      </c>
      <c r="C88" s="7"/>
      <c r="D88" s="7" t="s">
        <v>346</v>
      </c>
      <c r="E88" s="7">
        <v>1</v>
      </c>
      <c r="F88" s="16">
        <v>3500</v>
      </c>
      <c r="G88" s="10">
        <f>E88*F88</f>
        <v>3500</v>
      </c>
      <c r="H88" s="49"/>
    </row>
    <row r="89" spans="1:8" ht="19">
      <c r="A89" s="20" t="s">
        <v>349</v>
      </c>
      <c r="B89" s="7" t="s">
        <v>348</v>
      </c>
      <c r="C89" s="7"/>
      <c r="D89" s="7" t="s">
        <v>346</v>
      </c>
      <c r="E89" s="7">
        <v>1</v>
      </c>
      <c r="F89" s="16">
        <v>6000</v>
      </c>
      <c r="G89" s="10">
        <f>E89*F89</f>
        <v>6000</v>
      </c>
      <c r="H89" s="49"/>
    </row>
    <row r="90" spans="1:8" ht="19">
      <c r="A90" s="20" t="s">
        <v>350</v>
      </c>
      <c r="B90" s="7" t="s">
        <v>348</v>
      </c>
      <c r="C90" s="7"/>
      <c r="D90" s="7" t="s">
        <v>346</v>
      </c>
      <c r="E90" s="7">
        <v>1</v>
      </c>
      <c r="F90" s="16">
        <v>10000</v>
      </c>
      <c r="G90" s="10">
        <f>E90*F90</f>
        <v>10000</v>
      </c>
      <c r="H90" s="49"/>
    </row>
    <row r="91" spans="1:8" ht="18">
      <c r="A91" s="20"/>
      <c r="B91" s="7"/>
      <c r="C91" s="7"/>
      <c r="D91" s="7"/>
      <c r="E91" s="7"/>
      <c r="F91" s="16"/>
      <c r="G91" s="14">
        <f>SUM(G85:G90)</f>
        <v>32000</v>
      </c>
      <c r="H91" s="49"/>
    </row>
    <row r="92" spans="1:8" ht="18">
      <c r="A92" s="22"/>
      <c r="B92" s="23"/>
      <c r="C92" s="23"/>
      <c r="D92" s="23"/>
      <c r="E92" s="23"/>
      <c r="F92" s="24"/>
      <c r="G92" s="24"/>
      <c r="H92" s="49"/>
    </row>
    <row r="93" spans="1:8" ht="18">
      <c r="A93" s="89" t="s">
        <v>351</v>
      </c>
      <c r="B93" s="90"/>
      <c r="C93" s="90"/>
      <c r="D93" s="90"/>
      <c r="E93" s="90"/>
      <c r="F93" s="90"/>
      <c r="G93" s="91"/>
      <c r="H93" s="49"/>
    </row>
    <row r="94" spans="1:8" ht="19">
      <c r="A94" s="20" t="s">
        <v>352</v>
      </c>
      <c r="B94" s="7"/>
      <c r="C94" s="7"/>
      <c r="D94" s="7" t="s">
        <v>209</v>
      </c>
      <c r="E94" s="7">
        <v>15</v>
      </c>
      <c r="F94" s="16">
        <v>600</v>
      </c>
      <c r="G94" s="10">
        <f>E94*F94</f>
        <v>9000</v>
      </c>
      <c r="H94" s="49"/>
    </row>
    <row r="95" spans="1:8" ht="19">
      <c r="A95" s="20" t="s">
        <v>353</v>
      </c>
      <c r="B95" s="7" t="s">
        <v>354</v>
      </c>
      <c r="C95" s="7"/>
      <c r="D95" s="7"/>
      <c r="E95" s="7">
        <v>1</v>
      </c>
      <c r="F95" s="16">
        <v>30000</v>
      </c>
      <c r="G95" s="10">
        <f>E95*F95</f>
        <v>30000</v>
      </c>
      <c r="H95" s="49"/>
    </row>
    <row r="96" spans="1:8" ht="19">
      <c r="A96" s="20" t="s">
        <v>355</v>
      </c>
      <c r="B96" s="7" t="s">
        <v>356</v>
      </c>
      <c r="C96" s="7"/>
      <c r="D96" s="7"/>
      <c r="E96" s="7">
        <v>6</v>
      </c>
      <c r="F96" s="16">
        <v>500</v>
      </c>
      <c r="G96" s="10">
        <f>E96*F96</f>
        <v>3000</v>
      </c>
      <c r="H96" s="49"/>
    </row>
    <row r="97" spans="1:8" ht="18">
      <c r="A97" s="20"/>
      <c r="B97" s="7"/>
      <c r="C97" s="7"/>
      <c r="D97" s="7"/>
      <c r="E97" s="7"/>
      <c r="F97" s="16"/>
      <c r="G97" s="14">
        <f>SUM(G94:G96)</f>
        <v>42000</v>
      </c>
      <c r="H97" s="49"/>
    </row>
    <row r="98" spans="1:8" ht="18">
      <c r="A98" s="20"/>
      <c r="B98" s="7"/>
      <c r="C98" s="7"/>
      <c r="D98" s="7"/>
      <c r="E98" s="7"/>
      <c r="F98" s="16"/>
      <c r="G98" s="14"/>
      <c r="H98" s="49"/>
    </row>
    <row r="99" spans="1:8" ht="18">
      <c r="A99" s="20" t="s">
        <v>195</v>
      </c>
      <c r="B99" s="7"/>
      <c r="C99" s="7"/>
      <c r="D99" s="7"/>
      <c r="E99" s="7"/>
      <c r="F99" s="16"/>
      <c r="G99" s="14">
        <f>G97+G91+G82+G67+G64+G55+G41+G12+G8</f>
        <v>602302</v>
      </c>
      <c r="H99" s="49"/>
    </row>
    <row r="100" spans="1:8" ht="18">
      <c r="A100" s="20" t="s">
        <v>357</v>
      </c>
      <c r="B100" s="7"/>
      <c r="C100" s="7"/>
      <c r="D100" s="7"/>
      <c r="E100" s="7"/>
      <c r="F100" s="16">
        <v>0.1</v>
      </c>
      <c r="G100" s="14">
        <f>G99*F100</f>
        <v>60230.200000000004</v>
      </c>
      <c r="H100" s="49"/>
    </row>
    <row r="101" spans="1:8" ht="18">
      <c r="A101" s="20" t="s">
        <v>358</v>
      </c>
      <c r="B101" s="7"/>
      <c r="C101" s="7"/>
      <c r="D101" s="7"/>
      <c r="E101" s="7"/>
      <c r="F101" s="16">
        <v>0.06</v>
      </c>
      <c r="G101" s="14">
        <f>(G99+G100)*F101</f>
        <v>39751.931999999993</v>
      </c>
      <c r="H101" s="49"/>
    </row>
    <row r="102" spans="1:8" ht="18">
      <c r="A102" s="20" t="s">
        <v>359</v>
      </c>
      <c r="B102" s="7"/>
      <c r="C102" s="7"/>
      <c r="D102" s="7"/>
      <c r="E102" s="7"/>
      <c r="F102" s="16"/>
      <c r="G102" s="14">
        <f>G99+G100+G101</f>
        <v>702284.13199999998</v>
      </c>
      <c r="H102" s="49"/>
    </row>
    <row r="103" spans="1:8" ht="18">
      <c r="A103" s="20" t="s">
        <v>392</v>
      </c>
      <c r="B103" s="7"/>
      <c r="C103" s="7"/>
      <c r="D103" s="7"/>
      <c r="E103" s="7"/>
      <c r="F103" s="16"/>
      <c r="G103" s="14">
        <v>700000</v>
      </c>
      <c r="H103" s="49"/>
    </row>
    <row r="104" spans="1:8" ht="135" customHeight="1">
      <c r="A104" s="80" t="s">
        <v>376</v>
      </c>
      <c r="B104" s="81"/>
      <c r="C104" s="81"/>
      <c r="D104" s="81"/>
      <c r="E104" s="81"/>
      <c r="F104" s="81"/>
      <c r="G104" s="82"/>
      <c r="H104" s="49"/>
    </row>
    <row r="105" spans="1:8" ht="17">
      <c r="A105" s="92" t="s">
        <v>373</v>
      </c>
      <c r="B105" s="93"/>
      <c r="C105" s="94"/>
      <c r="D105" s="83" t="s">
        <v>374</v>
      </c>
      <c r="E105" s="84"/>
      <c r="F105" s="84"/>
      <c r="G105" s="85"/>
    </row>
    <row r="106" spans="1:8" ht="17">
      <c r="A106" s="78" t="s">
        <v>375</v>
      </c>
      <c r="B106" s="79"/>
      <c r="C106" s="79"/>
      <c r="D106" s="86" t="s">
        <v>377</v>
      </c>
      <c r="E106" s="87"/>
      <c r="F106" s="87"/>
      <c r="G106" s="88"/>
    </row>
  </sheetData>
  <mergeCells count="17">
    <mergeCell ref="A2:G2"/>
    <mergeCell ref="A1:G1"/>
    <mergeCell ref="A4:G4"/>
    <mergeCell ref="H71:H72"/>
    <mergeCell ref="A9:G9"/>
    <mergeCell ref="A13:G13"/>
    <mergeCell ref="A42:G42"/>
    <mergeCell ref="A56:G56"/>
    <mergeCell ref="A65:G65"/>
    <mergeCell ref="A106:C106"/>
    <mergeCell ref="A104:G104"/>
    <mergeCell ref="D105:G105"/>
    <mergeCell ref="D106:G106"/>
    <mergeCell ref="A68:G68"/>
    <mergeCell ref="A84:G84"/>
    <mergeCell ref="A93:G93"/>
    <mergeCell ref="A105:C105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ccf 360网安大赛</vt:lpstr>
      <vt:lpstr>年度思想荟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穆雨晴</dc:creator>
  <cp:lastModifiedBy>Microsoft Office User</cp:lastModifiedBy>
  <dcterms:created xsi:type="dcterms:W3CDTF">2021-08-05T11:48:00Z</dcterms:created>
  <dcterms:modified xsi:type="dcterms:W3CDTF">2021-08-18T09:59:03Z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B599D5C983CC481886FDC2AE259436F8</vt:lpwstr>
  </property>
  <property fmtid="{D5CDD505-2E9C-101B-9397-08002B2CF9AE}" pid="3" name="KSOProductBuildVer">
    <vt:lpwstr>2052-11.1.0.10667</vt:lpwstr>
  </property>
</Properties>
</file>