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 tabRatio="395"/>
  </bookViews>
  <sheets>
    <sheet name="报价单-地接社" sheetId="18" r:id="rId1"/>
  </sheets>
  <definedNames>
    <definedName name="_xlnm.Print_Area" localSheetId="0">'报价单-地接社'!$A$1:$H$39</definedName>
    <definedName name="_xlnm.Print_Titles" localSheetId="0">'报价单-地接社'!$9:$9</definedName>
  </definedNames>
  <calcPr calcId="144525"/>
</workbook>
</file>

<file path=xl/sharedStrings.xml><?xml version="1.0" encoding="utf-8"?>
<sst xmlns="http://schemas.openxmlformats.org/spreadsheetml/2006/main" count="64" uniqueCount="58">
  <si>
    <t>先声药业会务服务报价单-地接社</t>
  </si>
  <si>
    <r>
      <t>项目名称：</t>
    </r>
    <r>
      <rPr>
        <b/>
        <sz val="10"/>
        <rFont val="宋体"/>
        <charset val="134"/>
      </rPr>
      <t>7.22济宁孙大璐PUR2307057</t>
    </r>
  </si>
  <si>
    <t>供应商：</t>
  </si>
  <si>
    <t>康辉集团北京国际会议展览有限公司</t>
  </si>
  <si>
    <t>活动时间：7月22日</t>
  </si>
  <si>
    <t>联络人：</t>
  </si>
  <si>
    <t>王凤雨</t>
  </si>
  <si>
    <t>活动地点：济宁</t>
  </si>
  <si>
    <t>手机：</t>
  </si>
  <si>
    <t>预计参加人数：40</t>
  </si>
  <si>
    <r>
      <t>邮箱：</t>
    </r>
    <r>
      <rPr>
        <sz val="10"/>
        <rFont val="Arial"/>
        <charset val="134"/>
      </rPr>
      <t xml:space="preserve">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</si>
  <si>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</si>
  <si>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</si>
  <si>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</si>
  <si>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</si>
  <si>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</si>
  <si>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</si>
  <si>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</si>
  <si>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</si>
  <si>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</si>
  <si>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济宁曲阜尼山宾舍酒店</t>
  </si>
  <si>
    <t>13大床，1标间  还有7.21日两间住宿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</si>
  <si>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</si>
  <si>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</si>
  <si>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地面交通</t>
  </si>
  <si>
    <t>市内接送</t>
  </si>
  <si>
    <t>5座商务车</t>
  </si>
  <si>
    <t>7座商务车</t>
  </si>
  <si>
    <t>淄博中心医院-尼山宾舍</t>
  </si>
  <si>
    <t>比亚迪秦</t>
  </si>
  <si>
    <t>泰安-尼山宾舍</t>
  </si>
  <si>
    <t>济南-尼山宾舍</t>
  </si>
  <si>
    <t>聊城-尼山宾舍</t>
  </si>
  <si>
    <t>火车票</t>
  </si>
  <si>
    <t>来往火车票</t>
  </si>
  <si>
    <t>全程会务工作人员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</si>
  <si>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</si>
  <si>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</si>
  <si>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制作物</t>
  </si>
  <si>
    <t>易拉宝</t>
  </si>
  <si>
    <t>1.2*2</t>
  </si>
  <si>
    <t>外采</t>
  </si>
  <si>
    <t>午餐</t>
  </si>
  <si>
    <t>7月22日 午餐</t>
  </si>
  <si>
    <t>晚餐</t>
  </si>
  <si>
    <t>7月22日 晚餐</t>
  </si>
  <si>
    <t>7月23日 午餐</t>
  </si>
  <si>
    <t>信息收集费</t>
  </si>
  <si>
    <t>优惠价 一口价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</si>
  <si>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</si>
  <si>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</si>
  <si>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</si>
  <si>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>B-D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</si>
  <si>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</si>
  <si>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</si>
  <si>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</si>
  <si>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</si>
  <si>
    <t>*以最终实际发生费用结算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</si>
</sst>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7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宋体"/>
      <charset val="134"/>
    </font>
    <font>
      <b/>
      <sz val="10"/>
      <color theme="1"/>
      <name val="Arial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10"/>
      <name val="宋体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40" applyNumberFormat="0" applyAlignment="0" applyProtection="0">
      <alignment vertical="center"/>
    </xf>
    <xf numFmtId="0" fontId="26" fillId="12" borderId="41" applyNumberFormat="0" applyAlignment="0" applyProtection="0">
      <alignment vertical="center"/>
    </xf>
    <xf numFmtId="0" fontId="27" fillId="12" borderId="40" applyNumberFormat="0" applyAlignment="0" applyProtection="0">
      <alignment vertical="center"/>
    </xf>
    <xf numFmtId="0" fontId="28" fillId="13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</cellStyleXfs>
  <cellXfs count="10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3" fillId="3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9" fillId="2" borderId="0" xfId="0" applyFont="1" applyFill="1" applyAlignment="1">
      <alignment horizontal="left" vertical="top" wrapText="1"/>
    </xf>
    <xf numFmtId="0" fontId="10" fillId="0" borderId="0" xfId="0" applyFont="1" applyAlignment="1">
      <alignment vertical="top"/>
    </xf>
    <xf numFmtId="0" fontId="8" fillId="2" borderId="0" xfId="0" applyFont="1" applyFill="1" applyAlignment="1">
      <alignment horizontal="left" vertical="top"/>
    </xf>
    <xf numFmtId="0" fontId="6" fillId="3" borderId="0" xfId="0" applyFont="1" applyFill="1" applyAlignment="1">
      <alignment vertical="top"/>
    </xf>
    <xf numFmtId="0" fontId="9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6" borderId="12" xfId="0" applyFont="1" applyFill="1" applyBorder="1" applyAlignment="1">
      <alignment horizontal="right" vertical="center" wrapText="1"/>
    </xf>
    <xf numFmtId="0" fontId="13" fillId="6" borderId="13" xfId="0" applyFont="1" applyFill="1" applyBorder="1" applyAlignment="1">
      <alignment horizontal="right" vertical="center" wrapText="1"/>
    </xf>
    <xf numFmtId="0" fontId="13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7" borderId="22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left" vertical="center"/>
    </xf>
    <xf numFmtId="0" fontId="2" fillId="7" borderId="24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9" fontId="2" fillId="2" borderId="30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25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0" fontId="2" fillId="8" borderId="22" xfId="0" applyFont="1" applyFill="1" applyBorder="1" applyAlignment="1">
      <alignment horizontal="left" vertical="center"/>
    </xf>
    <xf numFmtId="0" fontId="2" fillId="8" borderId="23" xfId="0" applyFont="1" applyFill="1" applyBorder="1" applyAlignment="1">
      <alignment horizontal="left" vertical="center"/>
    </xf>
    <xf numFmtId="0" fontId="2" fillId="8" borderId="24" xfId="0" applyFont="1" applyFill="1" applyBorder="1" applyAlignment="1">
      <alignment horizontal="left" vertical="center"/>
    </xf>
    <xf numFmtId="0" fontId="12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0" fontId="2" fillId="2" borderId="30" xfId="0" applyNumberFormat="1" applyFont="1" applyFill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177" fontId="2" fillId="9" borderId="17" xfId="0" applyNumberFormat="1" applyFont="1" applyFill="1" applyBorder="1" applyAlignment="1">
      <alignment horizontal="center" vertical="center"/>
    </xf>
    <xf numFmtId="177" fontId="2" fillId="3" borderId="0" xfId="0" applyNumberFormat="1" applyFont="1" applyFill="1" applyAlignment="1">
      <alignment horizontal="center" vertical="center"/>
    </xf>
    <xf numFmtId="0" fontId="2" fillId="6" borderId="5" xfId="0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right" vertical="center" wrapText="1"/>
    </xf>
    <xf numFmtId="177" fontId="2" fillId="9" borderId="33" xfId="0" applyNumberFormat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3" borderId="0" xfId="0" applyFill="1" applyAlignment="1">
      <alignment vertical="center"/>
    </xf>
    <xf numFmtId="0" fontId="15" fillId="2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173990</xdr:colOff>
      <xdr:row>0</xdr:row>
      <xdr:rowOff>95885</xdr:rowOff>
    </xdr:from>
    <xdr:to>
      <xdr:col>1</xdr:col>
      <xdr:colOff>1872615</xdr:colOff>
      <xdr:row>2</xdr:row>
      <xdr:rowOff>311784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990" y="95885"/>
          <a:ext cx="2689225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N39"/>
  <sheetViews>
    <sheetView tabSelected="1" zoomScale="70" zoomScaleNormal="70" zoomScaleSheetLayoutView="85" workbookViewId="0">
      <selection activeCell="A1" sqref="A1:H39"/>
    </sheetView>
  </sheetViews>
  <sheetFormatPr defaultColWidth="9" defaultRowHeight="12.5"/>
  <cols>
    <col min="1" max="1" width="13" style="5" customWidth="1"/>
    <col min="2" max="2" width="25.3333333333333" style="5" customWidth="1"/>
    <col min="3" max="3" width="28.25" style="6" customWidth="1"/>
    <col min="4" max="4" width="7.33333333333333" style="7" customWidth="1"/>
    <col min="5" max="5" width="13.0916666666667" style="7" customWidth="1"/>
    <col min="6" max="6" width="11.25" style="7" customWidth="1"/>
    <col min="7" max="7" width="8.75" style="7" customWidth="1"/>
    <col min="8" max="8" width="8.75" style="8" customWidth="1"/>
    <col min="9" max="9" width="9" style="5" customWidth="1"/>
    <col min="10" max="16384" width="9" style="5"/>
  </cols>
  <sheetData>
    <row r="1" ht="13" spans="1:8">
      <c r="A1" s="9"/>
      <c r="B1" s="9"/>
      <c r="C1" s="10"/>
      <c r="D1" s="11"/>
      <c r="E1" s="5"/>
      <c r="F1" s="5"/>
      <c r="G1" s="5"/>
      <c r="H1" s="12"/>
    </row>
    <row r="2" ht="13" spans="1:8">
      <c r="A2" s="9"/>
      <c r="B2" s="9"/>
      <c r="C2" s="10"/>
      <c r="D2" s="11"/>
      <c r="E2" s="5"/>
      <c r="F2" s="5"/>
      <c r="G2" s="5"/>
      <c r="H2" s="12"/>
    </row>
    <row r="3" ht="45.75" customHeight="1" spans="1:8">
      <c r="A3" s="13" t="s">
        <v>0</v>
      </c>
      <c r="B3" s="13"/>
      <c r="C3" s="13"/>
      <c r="D3" s="13"/>
      <c r="E3" s="13"/>
      <c r="F3" s="13"/>
      <c r="G3" s="13"/>
      <c r="H3" s="13"/>
    </row>
    <row r="4" s="1" customFormat="1" ht="17.25" customHeight="1" spans="1:8">
      <c r="A4" s="14" t="s">
        <v>1</v>
      </c>
      <c r="B4" s="14"/>
      <c r="C4" s="15"/>
      <c r="D4" s="16" t="s">
        <v>2</v>
      </c>
      <c r="E4" s="16" t="s">
        <v>3</v>
      </c>
      <c r="F4" s="16"/>
      <c r="G4" s="16"/>
      <c r="H4" s="17"/>
    </row>
    <row r="5" s="1" customFormat="1" ht="17.25" customHeight="1" spans="1:8">
      <c r="A5" s="14" t="s">
        <v>4</v>
      </c>
      <c r="B5" s="14"/>
      <c r="C5" s="18"/>
      <c r="D5" s="16" t="s">
        <v>5</v>
      </c>
      <c r="E5" s="16" t="s">
        <v>6</v>
      </c>
      <c r="F5" s="16"/>
      <c r="G5" s="16"/>
      <c r="H5" s="17"/>
    </row>
    <row r="6" s="1" customFormat="1" ht="17.25" customHeight="1" spans="1:8">
      <c r="A6" s="14" t="s">
        <v>7</v>
      </c>
      <c r="B6" s="14"/>
      <c r="C6" s="19"/>
      <c r="D6" s="16" t="s">
        <v>8</v>
      </c>
      <c r="E6" s="20">
        <v>15210370021</v>
      </c>
      <c r="F6" s="16"/>
      <c r="G6" s="16"/>
      <c r="H6" s="17"/>
    </row>
    <row r="7" s="2" customFormat="1" ht="17.25" customHeight="1" spans="1:8">
      <c r="A7" s="21" t="s">
        <v>9</v>
      </c>
      <c r="B7" s="21"/>
      <c r="C7" s="22"/>
      <c r="D7" s="23" t="s">
        <v>10</v>
      </c>
      <c r="E7" s="17" t="s">
        <v>11</v>
      </c>
      <c r="F7" s="17"/>
      <c r="G7" s="17"/>
      <c r="H7" s="17"/>
    </row>
    <row r="8" s="1" customFormat="1" ht="13.25" spans="3:8">
      <c r="C8" s="24"/>
      <c r="D8" s="25"/>
      <c r="E8" s="25"/>
      <c r="F8" s="25"/>
      <c r="G8" s="25"/>
      <c r="H8" s="26"/>
    </row>
    <row r="9" s="3" customFormat="1" ht="27.75" customHeight="1" spans="1:8">
      <c r="A9" s="27" t="s">
        <v>12</v>
      </c>
      <c r="B9" s="28"/>
      <c r="C9" s="29" t="s">
        <v>13</v>
      </c>
      <c r="D9" s="29" t="s">
        <v>14</v>
      </c>
      <c r="E9" s="29" t="s">
        <v>15</v>
      </c>
      <c r="F9" s="29" t="s">
        <v>16</v>
      </c>
      <c r="G9" s="30" t="s">
        <v>17</v>
      </c>
      <c r="H9" s="31"/>
    </row>
    <row r="10" s="3" customFormat="1" ht="17.25" customHeight="1" spans="1:8">
      <c r="A10" s="32" t="s">
        <v>18</v>
      </c>
      <c r="B10" s="33"/>
      <c r="C10" s="33"/>
      <c r="D10" s="33"/>
      <c r="E10" s="33"/>
      <c r="F10" s="33"/>
      <c r="G10" s="34"/>
      <c r="H10" s="35"/>
    </row>
    <row r="11" s="2" customFormat="1" ht="17.25" customHeight="1" spans="1:8">
      <c r="A11" s="36" t="s">
        <v>19</v>
      </c>
      <c r="B11" s="37" t="s">
        <v>20</v>
      </c>
      <c r="C11" s="37" t="s">
        <v>21</v>
      </c>
      <c r="D11" s="38">
        <v>16</v>
      </c>
      <c r="E11" s="38">
        <v>580</v>
      </c>
      <c r="F11" s="38">
        <v>1</v>
      </c>
      <c r="G11" s="39">
        <f>E11*D11*F11</f>
        <v>9280</v>
      </c>
      <c r="H11" s="40"/>
    </row>
    <row r="12" s="1" customFormat="1" ht="17.25" customHeight="1" spans="1:8">
      <c r="A12" s="41" t="s">
        <v>22</v>
      </c>
      <c r="B12" s="42"/>
      <c r="C12" s="42"/>
      <c r="D12" s="42"/>
      <c r="E12" s="42"/>
      <c r="F12" s="43"/>
      <c r="G12" s="44">
        <f>G11</f>
        <v>9280</v>
      </c>
      <c r="H12" s="26"/>
    </row>
    <row r="13" s="3" customFormat="1" ht="17.25" customHeight="1" spans="1:8">
      <c r="A13" s="45" t="s">
        <v>23</v>
      </c>
      <c r="B13" s="46"/>
      <c r="C13" s="46"/>
      <c r="D13" s="46"/>
      <c r="E13" s="46"/>
      <c r="F13" s="46"/>
      <c r="G13" s="47"/>
      <c r="H13" s="35"/>
    </row>
    <row r="14" s="4" customFormat="1" ht="17.25" customHeight="1" spans="1:8">
      <c r="A14" s="48" t="s">
        <v>24</v>
      </c>
      <c r="B14" s="49" t="s">
        <v>25</v>
      </c>
      <c r="C14" s="50" t="s">
        <v>26</v>
      </c>
      <c r="D14" s="38">
        <v>240</v>
      </c>
      <c r="E14" s="38">
        <v>7</v>
      </c>
      <c r="F14" s="38">
        <v>1</v>
      </c>
      <c r="G14" s="51">
        <f>D14*E14*F14</f>
        <v>1680</v>
      </c>
      <c r="H14" s="40"/>
    </row>
    <row r="15" s="4" customFormat="1" ht="17.25" customHeight="1" spans="1:8">
      <c r="A15" s="52"/>
      <c r="B15" s="49" t="s">
        <v>25</v>
      </c>
      <c r="C15" s="50" t="s">
        <v>27</v>
      </c>
      <c r="D15" s="38">
        <v>400</v>
      </c>
      <c r="E15" s="38">
        <v>2</v>
      </c>
      <c r="F15" s="38">
        <v>1</v>
      </c>
      <c r="G15" s="51">
        <f>D15*E15*F15</f>
        <v>800</v>
      </c>
      <c r="H15" s="40"/>
    </row>
    <row r="16" s="4" customFormat="1" ht="17.25" customHeight="1" spans="1:8">
      <c r="A16" s="52"/>
      <c r="B16" s="49" t="s">
        <v>28</v>
      </c>
      <c r="C16" s="49" t="s">
        <v>29</v>
      </c>
      <c r="D16" s="38">
        <v>1100</v>
      </c>
      <c r="E16" s="38">
        <v>1</v>
      </c>
      <c r="F16" s="38">
        <v>1</v>
      </c>
      <c r="G16" s="51">
        <f>D16*E16*F16</f>
        <v>1100</v>
      </c>
      <c r="H16" s="40"/>
    </row>
    <row r="17" s="1" customFormat="1" ht="15.75" customHeight="1" spans="1:14">
      <c r="A17" s="52"/>
      <c r="B17" s="49" t="s">
        <v>30</v>
      </c>
      <c r="C17" s="50" t="s">
        <v>27</v>
      </c>
      <c r="D17" s="53">
        <v>800</v>
      </c>
      <c r="E17" s="53">
        <v>2</v>
      </c>
      <c r="F17" s="53">
        <v>1</v>
      </c>
      <c r="G17" s="51">
        <f>D17*E17*F17</f>
        <v>1600</v>
      </c>
      <c r="H17" s="40"/>
      <c r="I17" s="2"/>
      <c r="J17" s="2"/>
      <c r="K17" s="2"/>
      <c r="L17" s="2"/>
      <c r="M17" s="2"/>
      <c r="N17" s="2"/>
    </row>
    <row r="18" s="1" customFormat="1" ht="15.75" customHeight="1" spans="1:14">
      <c r="A18" s="52"/>
      <c r="B18" s="49" t="s">
        <v>31</v>
      </c>
      <c r="C18" s="50" t="s">
        <v>26</v>
      </c>
      <c r="D18" s="53">
        <v>800</v>
      </c>
      <c r="E18" s="53">
        <v>2</v>
      </c>
      <c r="F18" s="53">
        <v>1</v>
      </c>
      <c r="G18" s="51">
        <f>D18*E18*F18</f>
        <v>1600</v>
      </c>
      <c r="H18" s="40"/>
      <c r="I18" s="2"/>
      <c r="J18" s="2"/>
      <c r="K18" s="2"/>
      <c r="L18" s="2"/>
      <c r="M18" s="2"/>
      <c r="N18" s="2"/>
    </row>
    <row r="19" s="1" customFormat="1" ht="15.75" customHeight="1" spans="1:14">
      <c r="A19" s="52"/>
      <c r="B19" s="49" t="s">
        <v>32</v>
      </c>
      <c r="C19" s="50" t="s">
        <v>26</v>
      </c>
      <c r="D19" s="53">
        <v>1400</v>
      </c>
      <c r="E19" s="53">
        <v>2</v>
      </c>
      <c r="F19" s="53">
        <v>1</v>
      </c>
      <c r="G19" s="51">
        <f>D19*E19*F19</f>
        <v>2800</v>
      </c>
      <c r="H19" s="40"/>
      <c r="I19" s="2"/>
      <c r="J19" s="2"/>
      <c r="K19" s="2"/>
      <c r="L19" s="2"/>
      <c r="M19" s="2"/>
      <c r="N19" s="2"/>
    </row>
    <row r="20" s="1" customFormat="1" ht="15.75" customHeight="1" spans="1:14">
      <c r="A20" s="54" t="s">
        <v>33</v>
      </c>
      <c r="B20" s="55" t="s">
        <v>33</v>
      </c>
      <c r="C20" s="56" t="s">
        <v>34</v>
      </c>
      <c r="D20" s="53">
        <v>600</v>
      </c>
      <c r="E20" s="53">
        <v>20</v>
      </c>
      <c r="F20" s="53">
        <v>1</v>
      </c>
      <c r="G20" s="39">
        <f>E20*D20*F20</f>
        <v>12000</v>
      </c>
      <c r="H20" s="40"/>
      <c r="I20" s="2"/>
      <c r="J20" s="2"/>
      <c r="K20" s="2"/>
      <c r="L20" s="2"/>
      <c r="M20" s="2"/>
      <c r="N20" s="2"/>
    </row>
    <row r="21" s="4" customFormat="1" ht="17.25" customHeight="1" spans="1:8">
      <c r="A21" s="57" t="s">
        <v>35</v>
      </c>
      <c r="B21" s="49"/>
      <c r="C21" s="49"/>
      <c r="D21" s="38">
        <v>400</v>
      </c>
      <c r="E21" s="38">
        <v>2</v>
      </c>
      <c r="F21" s="38">
        <v>1</v>
      </c>
      <c r="G21" s="51">
        <f>D21*E21*F21</f>
        <v>800</v>
      </c>
      <c r="H21" s="40"/>
    </row>
    <row r="22" s="1" customFormat="1" ht="17.25" customHeight="1" spans="1:8">
      <c r="A22" s="58" t="s">
        <v>36</v>
      </c>
      <c r="B22" s="59"/>
      <c r="C22" s="59"/>
      <c r="D22" s="59"/>
      <c r="E22" s="59"/>
      <c r="F22" s="59"/>
      <c r="G22" s="60">
        <f>SUM(G14:G21)</f>
        <v>22380</v>
      </c>
      <c r="H22" s="61"/>
    </row>
    <row r="23" s="3" customFormat="1" ht="17.25" customHeight="1" spans="1:8">
      <c r="A23" s="62" t="s">
        <v>37</v>
      </c>
      <c r="B23" s="63"/>
      <c r="C23" s="63"/>
      <c r="D23" s="63"/>
      <c r="E23" s="63"/>
      <c r="F23" s="63"/>
      <c r="G23" s="64"/>
      <c r="H23" s="35"/>
    </row>
    <row r="24" s="1" customFormat="1" ht="15.75" customHeight="1" spans="1:14">
      <c r="A24" s="54" t="s">
        <v>38</v>
      </c>
      <c r="B24" s="55" t="s">
        <v>39</v>
      </c>
      <c r="C24" s="56" t="s">
        <v>40</v>
      </c>
      <c r="D24" s="53">
        <v>200</v>
      </c>
      <c r="E24" s="53">
        <v>4</v>
      </c>
      <c r="F24" s="53">
        <v>1</v>
      </c>
      <c r="G24" s="39">
        <f>E24*D24*F24</f>
        <v>800</v>
      </c>
      <c r="H24" s="40"/>
      <c r="I24" s="2"/>
      <c r="J24" s="2"/>
      <c r="K24" s="2"/>
      <c r="L24" s="2"/>
      <c r="M24" s="2"/>
      <c r="N24" s="2"/>
    </row>
    <row r="25" s="1" customFormat="1" ht="15.75" customHeight="1" spans="1:14">
      <c r="A25" s="54" t="s">
        <v>41</v>
      </c>
      <c r="B25" s="55" t="s">
        <v>42</v>
      </c>
      <c r="C25" s="56" t="s">
        <v>43</v>
      </c>
      <c r="D25" s="53">
        <v>150</v>
      </c>
      <c r="E25" s="53">
        <v>30</v>
      </c>
      <c r="F25" s="53">
        <v>1</v>
      </c>
      <c r="G25" s="39">
        <f>E25*D25*F25</f>
        <v>4500</v>
      </c>
      <c r="H25" s="40"/>
      <c r="I25" s="2"/>
      <c r="J25" s="2"/>
      <c r="K25" s="2"/>
      <c r="L25" s="2"/>
      <c r="M25" s="2"/>
      <c r="N25" s="2"/>
    </row>
    <row r="26" s="1" customFormat="1" ht="15.75" customHeight="1" spans="1:14">
      <c r="A26" s="65"/>
      <c r="B26" s="56" t="s">
        <v>44</v>
      </c>
      <c r="C26" s="56" t="s">
        <v>45</v>
      </c>
      <c r="D26" s="53">
        <v>260</v>
      </c>
      <c r="E26" s="53">
        <v>30</v>
      </c>
      <c r="F26" s="53">
        <v>1</v>
      </c>
      <c r="G26" s="39">
        <f>E26*D26*F26</f>
        <v>7800</v>
      </c>
      <c r="H26" s="40"/>
      <c r="I26" s="2"/>
      <c r="J26" s="2"/>
      <c r="K26" s="2"/>
      <c r="L26" s="2"/>
      <c r="M26" s="2"/>
      <c r="N26" s="2"/>
    </row>
    <row r="27" s="2" customFormat="1" ht="17.25" customHeight="1" spans="1:8">
      <c r="A27" s="36"/>
      <c r="B27" s="37" t="s">
        <v>42</v>
      </c>
      <c r="C27" s="56" t="s">
        <v>46</v>
      </c>
      <c r="D27" s="38">
        <v>20</v>
      </c>
      <c r="E27" s="38">
        <v>250</v>
      </c>
      <c r="F27" s="38">
        <v>1</v>
      </c>
      <c r="G27" s="39">
        <f>E27*D27*F27</f>
        <v>5000</v>
      </c>
      <c r="H27" s="40"/>
    </row>
    <row r="28" s="2" customFormat="1" ht="17.25" customHeight="1" spans="1:8">
      <c r="A28" s="57" t="s">
        <v>47</v>
      </c>
      <c r="B28" s="49" t="s">
        <v>48</v>
      </c>
      <c r="C28" s="49"/>
      <c r="D28" s="38">
        <v>500</v>
      </c>
      <c r="E28" s="38">
        <v>1</v>
      </c>
      <c r="F28" s="38">
        <v>1</v>
      </c>
      <c r="G28" s="66">
        <f t="shared" ref="G28" si="0">E28*D28*F28</f>
        <v>500</v>
      </c>
      <c r="H28" s="40"/>
    </row>
    <row r="29" s="1" customFormat="1" ht="17.25" customHeight="1" spans="1:8">
      <c r="A29" s="67" t="s">
        <v>49</v>
      </c>
      <c r="B29" s="68"/>
      <c r="C29" s="68"/>
      <c r="D29" s="68"/>
      <c r="E29" s="68"/>
      <c r="F29" s="68"/>
      <c r="G29" s="69">
        <f>SUM(G24:G28)</f>
        <v>18600</v>
      </c>
      <c r="H29" s="61"/>
    </row>
    <row r="30" s="3" customFormat="1" ht="17.25" customHeight="1" spans="1:8">
      <c r="A30" s="62" t="s">
        <v>50</v>
      </c>
      <c r="B30" s="63"/>
      <c r="C30" s="63"/>
      <c r="D30" s="63"/>
      <c r="E30" s="63"/>
      <c r="F30" s="63"/>
      <c r="G30" s="64"/>
      <c r="H30" s="35"/>
    </row>
    <row r="31" s="1" customFormat="1" ht="17.25" customHeight="1" spans="1:8">
      <c r="A31" s="70" t="s">
        <v>51</v>
      </c>
      <c r="B31" s="71"/>
      <c r="C31" s="72">
        <v>0.06</v>
      </c>
      <c r="D31" s="73"/>
      <c r="E31" s="73"/>
      <c r="F31" s="74"/>
      <c r="G31" s="75">
        <f>(G22+G29+G12)*C31</f>
        <v>3015.6</v>
      </c>
      <c r="H31" s="26"/>
    </row>
    <row r="32" s="1" customFormat="1" ht="17.25" customHeight="1" spans="1:8">
      <c r="A32" s="76" t="s">
        <v>52</v>
      </c>
      <c r="B32" s="77"/>
      <c r="C32" s="77"/>
      <c r="D32" s="77"/>
      <c r="E32" s="77"/>
      <c r="F32" s="77"/>
      <c r="G32" s="78">
        <f>G12+G29+G31+G22</f>
        <v>53275.6</v>
      </c>
      <c r="H32" s="79"/>
    </row>
    <row r="33" s="3" customFormat="1" ht="17.25" customHeight="1" spans="1:8">
      <c r="A33" s="80" t="s">
        <v>53</v>
      </c>
      <c r="B33" s="81"/>
      <c r="C33" s="81"/>
      <c r="D33" s="81"/>
      <c r="E33" s="81"/>
      <c r="F33" s="81"/>
      <c r="G33" s="82"/>
      <c r="H33" s="35"/>
    </row>
    <row r="34" s="1" customFormat="1" ht="17.25" customHeight="1" spans="1:8">
      <c r="A34" s="83" t="s">
        <v>54</v>
      </c>
      <c r="B34" s="84"/>
      <c r="C34" s="85">
        <v>0.06</v>
      </c>
      <c r="D34" s="86"/>
      <c r="E34" s="86"/>
      <c r="F34" s="87"/>
      <c r="G34" s="88">
        <f>G32*C34</f>
        <v>3196.536</v>
      </c>
      <c r="H34" s="89"/>
    </row>
    <row r="35" s="1" customFormat="1" ht="17.25" customHeight="1" spans="1:8">
      <c r="A35" s="76" t="s">
        <v>55</v>
      </c>
      <c r="B35" s="77"/>
      <c r="C35" s="77"/>
      <c r="D35" s="77"/>
      <c r="E35" s="77"/>
      <c r="F35" s="77"/>
      <c r="G35" s="90">
        <f>G32+G34</f>
        <v>56472.136</v>
      </c>
      <c r="H35" s="91"/>
    </row>
    <row r="36" s="1" customFormat="1" ht="17.25" hidden="1" customHeight="1" spans="1:8">
      <c r="A36" s="92" t="s">
        <v>56</v>
      </c>
      <c r="B36" s="93"/>
      <c r="C36" s="93"/>
      <c r="D36" s="93"/>
      <c r="E36" s="93"/>
      <c r="F36" s="93"/>
      <c r="G36" s="94">
        <f>G35/50</f>
        <v>1129.44272</v>
      </c>
      <c r="H36" s="91"/>
    </row>
    <row r="37" s="1" customFormat="1" ht="18" customHeight="1" spans="1:8">
      <c r="A37" s="95" t="s">
        <v>57</v>
      </c>
      <c r="B37" s="96"/>
      <c r="C37" s="96"/>
      <c r="D37" s="96"/>
      <c r="E37" s="96"/>
      <c r="F37" s="96"/>
      <c r="G37" s="97"/>
      <c r="H37" s="98"/>
    </row>
    <row r="38" s="1" customFormat="1" ht="12.75" customHeight="1" spans="1:8">
      <c r="A38" s="99"/>
      <c r="B38" s="99"/>
      <c r="C38" s="99"/>
      <c r="D38" s="99"/>
      <c r="E38" s="99"/>
      <c r="F38" s="99"/>
      <c r="G38" s="99"/>
      <c r="H38" s="100"/>
    </row>
    <row r="39" s="1" customFormat="1" ht="11.5" spans="1:8">
      <c r="A39" s="99"/>
      <c r="B39" s="99"/>
      <c r="C39" s="99"/>
      <c r="D39" s="99"/>
      <c r="E39" s="99"/>
      <c r="F39" s="99"/>
      <c r="G39" s="99"/>
      <c r="H39" s="100"/>
    </row>
  </sheetData>
  <mergeCells count="24">
    <mergeCell ref="A3:H3"/>
    <mergeCell ref="A5:B5"/>
    <mergeCell ref="A6:C6"/>
    <mergeCell ref="A7:B7"/>
    <mergeCell ref="A9:B9"/>
    <mergeCell ref="A10:G10"/>
    <mergeCell ref="A12:F12"/>
    <mergeCell ref="A13:G13"/>
    <mergeCell ref="A22:F22"/>
    <mergeCell ref="A23:G23"/>
    <mergeCell ref="A29:F29"/>
    <mergeCell ref="A30:G30"/>
    <mergeCell ref="A31:B31"/>
    <mergeCell ref="C31:F31"/>
    <mergeCell ref="A32:F32"/>
    <mergeCell ref="A33:G33"/>
    <mergeCell ref="A34:B34"/>
    <mergeCell ref="C34:F34"/>
    <mergeCell ref="A35:F35"/>
    <mergeCell ref="A36:F36"/>
    <mergeCell ref="A37:G37"/>
    <mergeCell ref="A15:A19"/>
    <mergeCell ref="A25:A26"/>
    <mergeCell ref="A38:G39"/>
  </mergeCells>
  <printOptions horizontalCentered="1"/>
  <pageMargins left="0" right="0" top="0" bottom="0.25" header="0.5" footer="0.5"/>
  <pageSetup paperSize="9" scale="65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2023-07-20T10:40:47Z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AE7794ADDD174B7BB2679261B97AB4A9_13</vt:lpwstr>
  </property>
  <property fmtid="{D5CDD505-2E9C-101B-9397-08002B2CF9AE}" pid="6" name="KSOProductBuildVer">
    <vt:lpwstr>2052-12.1.0.15120</vt:lpwstr>
  </property>
</Properties>
</file>