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<sst xmlns="http://schemas.openxmlformats.org/spreadsheetml/2006/main" count="103">
  <si>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</si>
  <si>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团号：HMZA-181108-QDH683</t>
  </si>
  <si>
    <t>会议日期：11.7-11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</si>
  <si>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</si>
  <si>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</si>
  <si>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</si>
  <si>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</si>
  <si>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</si>
  <si>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</si>
  <si>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</si>
  <si>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</si>
  <si>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</si>
  <si>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</si>
  <si>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</si>
  <si>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</si>
  <si>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</si>
  <si>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出差大交通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</si>
  <si>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</si>
  <si>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</si>
  <si>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</si>
  <si>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</si>
  <si>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</si>
  <si>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</si>
  <si>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</si>
  <si>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</si>
  <si>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</si>
  <si>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</si>
  <si>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</si>
  <si>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</si>
  <si>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</si>
  <si>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</si>
  <si>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可乐雪碧23瓶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</si>
  <si>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</si>
  <si>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</si>
  <si>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</si>
  <si>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</si>
  <si>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</si>
  <si>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</si>
  <si>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</si>
  <si>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</si>
  <si>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</si>
  <si>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</si>
  <si>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</si>
  <si>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</si>
  <si>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</si>
  <si>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</si>
  <si>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</si>
  <si>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</si>
  <si>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</si>
  <si>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</si>
  <si>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</si>
  <si>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</si>
  <si>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</si>
  <si>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</si>
  <si>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</si>
  <si>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</si>
  <si>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</si>
  <si>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</si>
  <si>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</si>
  <si>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</si>
  <si>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</si>
  <si>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</si>
  <si>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</si>
  <si>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</si>
  <si>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</si>
  <si>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</si>
  <si>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11.7-11</t>
  </si>
  <si>
    <t>报销日期:</t>
  </si>
  <si>
    <t>团号:</t>
  </si>
  <si>
    <t>HMZA-181108-QDH683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</si>
  <si>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</si>
  <si>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</si>
  <si>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</si>
  <si>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</si>
  <si>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</si>
  <si>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</si>
  <si>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</si>
  <si>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</si>
  <si>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</si>
  <si>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</si>
  <si>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王凤雨家-火车站</t>
  </si>
  <si>
    <t>王凤雨机场-家</t>
  </si>
  <si>
    <t>11.10日崔泽文酒店-机场-酒店</t>
  </si>
  <si>
    <t>崔泽文家-火车站</t>
  </si>
  <si>
    <t>11.11日酒店-机场</t>
  </si>
  <si>
    <t>住宿费</t>
  </si>
  <si>
    <t>餐费</t>
  </si>
  <si>
    <t>王凤雨、崔泽文7号用餐</t>
  </si>
  <si>
    <t>王凤雨、崔泽文9号午餐</t>
  </si>
  <si>
    <t>王凤雨、崔泽文11号午餐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</si>
  <si>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</si>
  <si>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</si>
  <si>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</si>
  <si>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</si>
  <si>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</si>
  <si>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</si>
  <si>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</si>
  <si>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</si>
  <si>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</si>
  <si>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</si>
  <si>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武夷山</t>
  </si>
  <si>
    <t>11.7-9</t>
  </si>
  <si>
    <t>11.10-11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</si>
</sst>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27" fillId="25" borderId="18" applyNumberFormat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F8" sqref="F8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2178</v>
      </c>
      <c r="G8" s="71">
        <v>0</v>
      </c>
      <c r="H8" s="71">
        <f t="shared" ref="H8:H45" si="0">F8+G8</f>
        <v>2178</v>
      </c>
      <c r="I8" s="92" t="s">
        <v>16</v>
      </c>
      <c r="J8" s="93" t="s">
        <v>17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18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2178</v>
      </c>
      <c r="G13" s="75">
        <f t="shared" ref="G13:H13" si="1">SUM(G8:G12)</f>
        <v>0</v>
      </c>
      <c r="H13" s="75">
        <f t="shared" si="1"/>
        <v>2178</v>
      </c>
      <c r="I13" s="95"/>
      <c r="J13" s="96"/>
    </row>
    <row r="14" customHeight="1" spans="1:10">
      <c r="A14" s="76">
        <v>2</v>
      </c>
      <c r="B14" s="77" t="s">
        <v>19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20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21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22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23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24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25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26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27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28</v>
      </c>
      <c r="C25" s="78">
        <v>0</v>
      </c>
      <c r="D25" s="76"/>
      <c r="E25" s="78">
        <f t="shared" si="2"/>
        <v>0</v>
      </c>
      <c r="F25" s="71">
        <v>4789</v>
      </c>
      <c r="G25" s="71">
        <v>0</v>
      </c>
      <c r="H25" s="71">
        <f t="shared" si="0"/>
        <v>4789</v>
      </c>
      <c r="I25" s="92" t="s">
        <v>29</v>
      </c>
      <c r="J25" s="93" t="s">
        <v>30</v>
      </c>
    </row>
    <row r="26" customHeight="1" spans="1:10">
      <c r="A26" s="79"/>
      <c r="B26" s="80"/>
      <c r="C26" s="81"/>
      <c r="D26" s="79"/>
      <c r="E26" s="81"/>
      <c r="F26" s="71">
        <v>179.9</v>
      </c>
      <c r="G26" s="71">
        <v>0</v>
      </c>
      <c r="H26" s="71">
        <f t="shared" ref="H26" si="8">F26+G26</f>
        <v>179.9</v>
      </c>
      <c r="I26" s="92" t="s">
        <v>31</v>
      </c>
      <c r="J26" s="94"/>
    </row>
    <row r="27" s="58" customFormat="1" customHeight="1" spans="1:10">
      <c r="A27" s="73"/>
      <c r="B27" s="74" t="s">
        <v>32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4968.9</v>
      </c>
      <c r="G27" s="75">
        <f>SUM(G25:G26)</f>
        <v>0</v>
      </c>
      <c r="H27" s="75">
        <f>SUM(H25:H26)</f>
        <v>4968.9</v>
      </c>
      <c r="I27" s="95"/>
      <c r="J27" s="96"/>
    </row>
    <row r="28" customHeight="1" spans="1:10">
      <c r="A28" s="69">
        <v>6</v>
      </c>
      <c r="B28" s="70" t="s">
        <v>33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34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35</v>
      </c>
      <c r="C32" s="75">
        <f>SUM(C28)</f>
        <v>0</v>
      </c>
      <c r="D32" s="75">
        <f t="shared" ref="D32:E32" si="10">SUM(D28)</f>
        <v>0</v>
      </c>
      <c r="E32" s="75">
        <f t="shared" si="10"/>
        <v>0</v>
      </c>
      <c r="F32" s="75">
        <f>SUM(F28:F31)</f>
        <v>0</v>
      </c>
      <c r="G32" s="75">
        <f t="shared" ref="G32:H32" si="11">SUM(G28:G31)</f>
        <v>0</v>
      </c>
      <c r="H32" s="75">
        <f t="shared" si="11"/>
        <v>0</v>
      </c>
      <c r="I32" s="95"/>
      <c r="J32" s="99"/>
    </row>
    <row r="33" customHeight="1" spans="1:10">
      <c r="A33" s="69">
        <v>7</v>
      </c>
      <c r="B33" s="70" t="s">
        <v>36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37</v>
      </c>
      <c r="C37" s="75">
        <f>SUM(C33)</f>
        <v>0</v>
      </c>
      <c r="D37" s="75">
        <f t="shared" ref="D37:E37" si="12">SUM(D33)</f>
        <v>0</v>
      </c>
      <c r="E37" s="75">
        <f t="shared" si="12"/>
        <v>0</v>
      </c>
      <c r="F37" s="75">
        <f>SUM(F33:F36)</f>
        <v>0</v>
      </c>
      <c r="G37" s="75">
        <f t="shared" ref="G37:H37" si="13">SUM(G33:G36)</f>
        <v>0</v>
      </c>
      <c r="H37" s="75">
        <f t="shared" si="13"/>
        <v>0</v>
      </c>
      <c r="I37" s="95"/>
      <c r="J37" s="102"/>
    </row>
    <row r="38" customHeight="1" spans="1:10">
      <c r="A38" s="69">
        <v>8</v>
      </c>
      <c r="B38" s="70" t="s">
        <v>38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39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40</v>
      </c>
      <c r="C40" s="75">
        <f>SUM(C38)</f>
        <v>0</v>
      </c>
      <c r="D40" s="75">
        <f t="shared" ref="D40:E40" si="14">SUM(D38)</f>
        <v>0</v>
      </c>
      <c r="E40" s="75">
        <f t="shared" si="14"/>
        <v>0</v>
      </c>
      <c r="F40" s="75">
        <f>SUM(F38:F39)</f>
        <v>0</v>
      </c>
      <c r="G40" s="75">
        <f t="shared" ref="G40:H40" si="15">SUM(G38:G39)</f>
        <v>0</v>
      </c>
      <c r="H40" s="75">
        <f t="shared" si="15"/>
        <v>0</v>
      </c>
      <c r="I40" s="95"/>
      <c r="J40" s="99"/>
    </row>
    <row r="41" customHeight="1" spans="1:10">
      <c r="A41" s="69">
        <v>9</v>
      </c>
      <c r="B41" s="70" t="s">
        <v>41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42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43</v>
      </c>
      <c r="C44" s="75">
        <f>SUM(C41)</f>
        <v>0</v>
      </c>
      <c r="D44" s="75">
        <f t="shared" ref="D44:E44" si="16">SUM(D41)</f>
        <v>0</v>
      </c>
      <c r="E44" s="75">
        <f t="shared" si="16"/>
        <v>0</v>
      </c>
      <c r="F44" s="75">
        <f>SUM(F41:F43)</f>
        <v>0</v>
      </c>
      <c r="G44" s="75">
        <f t="shared" ref="G44:H44" si="17">SUM(G41:G43)</f>
        <v>0</v>
      </c>
      <c r="H44" s="75">
        <f t="shared" si="17"/>
        <v>0</v>
      </c>
      <c r="I44" s="95"/>
      <c r="J44" s="96"/>
    </row>
    <row r="45" customHeight="1" spans="1:10">
      <c r="A45" s="76">
        <v>10</v>
      </c>
      <c r="B45" s="70" t="s">
        <v>44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>F45+G45</f>
        <v>0</v>
      </c>
      <c r="I45" s="103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8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8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8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8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8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8"/>
        <v>0</v>
      </c>
      <c r="I51" s="92"/>
      <c r="J51" s="101"/>
    </row>
    <row r="52" s="58" customFormat="1" customHeight="1" spans="1:10">
      <c r="A52" s="73"/>
      <c r="B52" s="74" t="s">
        <v>45</v>
      </c>
      <c r="C52" s="75">
        <f>SUM(C45)</f>
        <v>0</v>
      </c>
      <c r="D52" s="75">
        <f t="shared" ref="D52:E52" si="19">SUM(D45)</f>
        <v>0</v>
      </c>
      <c r="E52" s="75">
        <f t="shared" si="19"/>
        <v>0</v>
      </c>
      <c r="F52" s="75">
        <f>SUM(F45:F51)</f>
        <v>0</v>
      </c>
      <c r="G52" s="75">
        <f t="shared" ref="G52:H52" si="20">SUM(G45:G51)</f>
        <v>0</v>
      </c>
      <c r="H52" s="75">
        <f t="shared" si="20"/>
        <v>0</v>
      </c>
      <c r="I52" s="95"/>
      <c r="J52" s="102"/>
    </row>
    <row r="53" customHeight="1" spans="1:10">
      <c r="A53" s="73"/>
      <c r="B53" s="74" t="s">
        <v>46</v>
      </c>
      <c r="C53" s="75">
        <f>SUM(C52,C44,C40,C37,C32,C27,C24,C21,C16,C13)</f>
        <v>0</v>
      </c>
      <c r="D53" s="75">
        <f t="shared" ref="D53:H53" si="21">SUM(D52,D44,D40,D37,D32,D27,D24,D21,D16,D13)</f>
        <v>0</v>
      </c>
      <c r="E53" s="75">
        <f t="shared" si="21"/>
        <v>0</v>
      </c>
      <c r="F53" s="75">
        <f t="shared" si="21"/>
        <v>7146.9</v>
      </c>
      <c r="G53" s="75">
        <f t="shared" si="21"/>
        <v>0</v>
      </c>
      <c r="H53" s="75">
        <f t="shared" si="21"/>
        <v>7146.9</v>
      </c>
      <c r="I53" s="95"/>
      <c r="J53" s="104"/>
    </row>
    <row r="57" customHeight="1" spans="1:9">
      <c r="A57" s="83" t="s">
        <v>47</v>
      </c>
      <c r="B57" s="84"/>
      <c r="C57" s="85" t="s">
        <v>48</v>
      </c>
      <c r="D57" s="85"/>
      <c r="E57" s="85" t="s">
        <v>49</v>
      </c>
      <c r="F57" s="85"/>
      <c r="G57" s="85" t="s">
        <v>50</v>
      </c>
      <c r="H57" s="85"/>
      <c r="I57" s="105" t="s">
        <v>51</v>
      </c>
    </row>
    <row r="58" customHeight="1" spans="1:9">
      <c r="A58" s="86">
        <f>E53</f>
        <v>0</v>
      </c>
      <c r="B58" s="87"/>
      <c r="C58" s="87">
        <f>H53</f>
        <v>7146.9</v>
      </c>
      <c r="D58" s="87"/>
      <c r="E58" s="87">
        <f>F53</f>
        <v>7146.9</v>
      </c>
      <c r="F58" s="87"/>
      <c r="G58" s="87">
        <f>G53</f>
        <v>0</v>
      </c>
      <c r="H58" s="87"/>
      <c r="I58" s="106">
        <f>A58-C58</f>
        <v>-7146.9</v>
      </c>
    </row>
    <row r="60" customHeight="1" spans="1:9">
      <c r="A60" s="88" t="s">
        <v>52</v>
      </c>
      <c r="B60" s="89"/>
      <c r="C60" s="90" t="s">
        <v>53</v>
      </c>
      <c r="D60" s="88"/>
      <c r="E60" s="88" t="s">
        <v>54</v>
      </c>
      <c r="F60" s="88"/>
      <c r="G60" s="88" t="s">
        <v>55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6" workbookViewId="0">
      <selection activeCell="K28" sqref="K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41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42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3"/>
      <c r="J7" s="11">
        <v>11.12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4"/>
      <c r="J8" s="15" t="s">
        <v>69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6"/>
      <c r="J11" s="47"/>
      <c r="K11" s="48" t="s">
        <v>78</v>
      </c>
    </row>
    <row r="12" ht="23" customHeight="1" spans="2:11">
      <c r="B12" s="22">
        <v>2</v>
      </c>
      <c r="C12" s="23"/>
      <c r="D12" s="26"/>
      <c r="E12" s="27" t="s">
        <v>79</v>
      </c>
      <c r="F12" s="28"/>
      <c r="G12" s="25">
        <v>101</v>
      </c>
      <c r="H12" s="25">
        <v>101</v>
      </c>
      <c r="I12" s="46"/>
      <c r="J12" s="47"/>
      <c r="K12" s="48" t="s">
        <v>80</v>
      </c>
    </row>
    <row r="13" ht="23" customHeight="1" spans="2:11">
      <c r="B13" s="22"/>
      <c r="C13" s="23"/>
      <c r="D13" s="26"/>
      <c r="E13" s="29"/>
      <c r="F13" s="30"/>
      <c r="G13" s="25">
        <v>82</v>
      </c>
      <c r="H13" s="25">
        <v>82</v>
      </c>
      <c r="I13" s="46"/>
      <c r="J13" s="47"/>
      <c r="K13" s="48" t="s">
        <v>81</v>
      </c>
    </row>
    <row r="14" ht="23" customHeight="1" spans="2:11">
      <c r="B14" s="22"/>
      <c r="C14" s="23"/>
      <c r="D14" s="26"/>
      <c r="E14" s="29"/>
      <c r="F14" s="30"/>
      <c r="G14" s="25">
        <v>45.5</v>
      </c>
      <c r="H14" s="25">
        <v>45.5</v>
      </c>
      <c r="I14" s="46"/>
      <c r="J14" s="47"/>
      <c r="K14" s="48" t="s">
        <v>82</v>
      </c>
    </row>
    <row r="15" ht="23" customHeight="1" spans="2:11">
      <c r="B15" s="22"/>
      <c r="C15" s="23"/>
      <c r="D15" s="26"/>
      <c r="E15" s="29"/>
      <c r="F15" s="30"/>
      <c r="G15" s="25">
        <v>110</v>
      </c>
      <c r="H15" s="25">
        <v>110</v>
      </c>
      <c r="I15" s="46"/>
      <c r="J15" s="47"/>
      <c r="K15" s="48" t="s">
        <v>83</v>
      </c>
    </row>
    <row r="16" ht="23" customHeight="1" spans="2:11">
      <c r="B16" s="22"/>
      <c r="C16" s="23"/>
      <c r="D16" s="26"/>
      <c r="E16" s="31"/>
      <c r="F16" s="32"/>
      <c r="G16" s="25">
        <v>15</v>
      </c>
      <c r="H16" s="25">
        <v>15</v>
      </c>
      <c r="I16" s="46"/>
      <c r="J16" s="47"/>
      <c r="K16" s="48" t="s">
        <v>84</v>
      </c>
    </row>
    <row r="17" ht="20.1" customHeight="1" spans="2:11">
      <c r="B17" s="22">
        <v>3</v>
      </c>
      <c r="C17" s="23"/>
      <c r="D17" s="26"/>
      <c r="E17" s="22" t="s">
        <v>85</v>
      </c>
      <c r="F17" s="23"/>
      <c r="G17" s="25">
        <v>0</v>
      </c>
      <c r="H17" s="25"/>
      <c r="I17" s="46"/>
      <c r="J17" s="47"/>
      <c r="K17" s="48" t="s">
        <v>78</v>
      </c>
    </row>
    <row r="18" ht="20.1" customHeight="1" spans="2:11">
      <c r="B18" s="22"/>
      <c r="C18" s="23"/>
      <c r="D18" s="26"/>
      <c r="E18" s="27" t="s">
        <v>86</v>
      </c>
      <c r="F18" s="28"/>
      <c r="G18" s="25">
        <v>40</v>
      </c>
      <c r="H18" s="25">
        <v>40</v>
      </c>
      <c r="I18" s="46"/>
      <c r="J18" s="47"/>
      <c r="K18" s="48" t="s">
        <v>87</v>
      </c>
    </row>
    <row r="19" ht="20.1" customHeight="1" spans="2:11">
      <c r="B19" s="22"/>
      <c r="C19" s="23"/>
      <c r="D19" s="26"/>
      <c r="E19" s="29"/>
      <c r="F19" s="30"/>
      <c r="G19" s="25">
        <v>59</v>
      </c>
      <c r="H19" s="25"/>
      <c r="I19" s="46"/>
      <c r="J19" s="47">
        <v>59</v>
      </c>
      <c r="K19" s="48" t="s">
        <v>87</v>
      </c>
    </row>
    <row r="20" ht="20.1" customHeight="1" spans="2:11">
      <c r="B20" s="22"/>
      <c r="C20" s="23"/>
      <c r="D20" s="26"/>
      <c r="E20" s="29"/>
      <c r="F20" s="30"/>
      <c r="G20" s="25">
        <v>147.5</v>
      </c>
      <c r="H20" s="25">
        <v>147.5</v>
      </c>
      <c r="I20" s="46"/>
      <c r="J20" s="47"/>
      <c r="K20" s="48" t="s">
        <v>88</v>
      </c>
    </row>
    <row r="21" ht="20.1" customHeight="1" spans="2:11">
      <c r="B21" s="22">
        <v>4</v>
      </c>
      <c r="C21" s="23"/>
      <c r="D21" s="26"/>
      <c r="E21" s="31"/>
      <c r="F21" s="32"/>
      <c r="G21" s="25">
        <v>189.52</v>
      </c>
      <c r="H21" s="25">
        <v>189.52</v>
      </c>
      <c r="I21" s="49"/>
      <c r="J21" s="50"/>
      <c r="K21" s="48" t="s">
        <v>89</v>
      </c>
    </row>
    <row r="22" ht="20.1" customHeight="1" spans="2:11">
      <c r="B22" s="22">
        <v>5</v>
      </c>
      <c r="C22" s="23"/>
      <c r="D22" s="24" t="s">
        <v>44</v>
      </c>
      <c r="E22" s="33" t="s">
        <v>90</v>
      </c>
      <c r="F22" s="33"/>
      <c r="G22" s="25">
        <v>0</v>
      </c>
      <c r="H22" s="25">
        <v>0</v>
      </c>
      <c r="I22" s="46"/>
      <c r="J22" s="47"/>
      <c r="K22" s="48"/>
    </row>
    <row r="23" ht="20.1" customHeight="1" spans="2:11">
      <c r="B23" s="22">
        <v>6</v>
      </c>
      <c r="C23" s="23"/>
      <c r="D23" s="26"/>
      <c r="E23" s="33"/>
      <c r="F23" s="33"/>
      <c r="G23" s="25">
        <v>0</v>
      </c>
      <c r="H23" s="25"/>
      <c r="I23" s="46"/>
      <c r="J23" s="47"/>
      <c r="K23" s="48"/>
    </row>
    <row r="24" ht="20.1" customHeight="1" spans="2:11">
      <c r="B24" s="22">
        <v>7</v>
      </c>
      <c r="C24" s="23"/>
      <c r="D24" s="34"/>
      <c r="E24" s="33"/>
      <c r="F24" s="33"/>
      <c r="G24" s="25">
        <v>0</v>
      </c>
      <c r="H24" s="25"/>
      <c r="I24" s="46"/>
      <c r="J24" s="47"/>
      <c r="K24" s="48"/>
    </row>
    <row r="25" ht="20.1" customHeight="1" spans="2:11">
      <c r="B25" s="19" t="s">
        <v>46</v>
      </c>
      <c r="C25" s="35"/>
      <c r="D25" s="35"/>
      <c r="E25" s="35"/>
      <c r="F25" s="20"/>
      <c r="G25" s="36">
        <f>SUM(G11:G24)</f>
        <v>789.52</v>
      </c>
      <c r="H25" s="36">
        <f>SUM(H11:H24)</f>
        <v>730.52</v>
      </c>
      <c r="I25" s="51">
        <f>SUM(I11:J24)</f>
        <v>59</v>
      </c>
      <c r="J25" s="52"/>
      <c r="K25" s="53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54"/>
      <c r="K26" s="16"/>
    </row>
    <row r="27" ht="20.1" customHeight="1" spans="2:11">
      <c r="B27" s="21" t="s">
        <v>73</v>
      </c>
      <c r="C27" s="21"/>
      <c r="D27" s="21"/>
      <c r="E27" s="21"/>
      <c r="F27" s="21"/>
      <c r="G27" s="21" t="s">
        <v>91</v>
      </c>
      <c r="H27" s="21"/>
      <c r="I27" s="21"/>
      <c r="J27" s="21"/>
      <c r="K27" s="21" t="s">
        <v>92</v>
      </c>
    </row>
    <row r="28" ht="20.1" customHeight="1" spans="2:11">
      <c r="B28" s="37">
        <f>H25</f>
        <v>730.52</v>
      </c>
      <c r="C28" s="37"/>
      <c r="D28" s="37"/>
      <c r="E28" s="37"/>
      <c r="F28" s="37"/>
      <c r="G28" s="37">
        <f>I25</f>
        <v>59</v>
      </c>
      <c r="H28" s="37"/>
      <c r="I28" s="37"/>
      <c r="J28" s="37"/>
      <c r="K28" s="55">
        <f>SUM(B28:J28)</f>
        <v>789.52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93</v>
      </c>
      <c r="C30" s="16"/>
      <c r="D30" s="16"/>
      <c r="E30" s="16"/>
      <c r="F30" s="16" t="s">
        <v>53</v>
      </c>
      <c r="G30" s="16" t="s">
        <v>94</v>
      </c>
      <c r="H30" s="16"/>
      <c r="I30" s="16"/>
      <c r="J30" s="16" t="s">
        <v>55</v>
      </c>
      <c r="K30" s="16"/>
    </row>
    <row r="33" ht="18.75" spans="1:11">
      <c r="A33" s="2" t="s">
        <v>95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57</v>
      </c>
      <c r="E35" s="6"/>
      <c r="F35" s="7" t="str">
        <f>F5</f>
        <v>王凤雨</v>
      </c>
      <c r="G35" s="7"/>
      <c r="H35" s="6" t="s">
        <v>59</v>
      </c>
      <c r="I35" s="5"/>
      <c r="J35" s="7" t="str">
        <f>J5</f>
        <v>助理</v>
      </c>
      <c r="K35" s="41"/>
    </row>
    <row r="36" ht="20.1" customHeight="1" spans="2:11">
      <c r="B36" s="8"/>
      <c r="C36" s="9"/>
      <c r="D36" s="10" t="s">
        <v>61</v>
      </c>
      <c r="E36" s="10"/>
      <c r="F36" s="11" t="str">
        <f>F6</f>
        <v>北京</v>
      </c>
      <c r="G36" s="11"/>
      <c r="H36" s="10" t="s">
        <v>63</v>
      </c>
      <c r="I36" s="9"/>
      <c r="J36" s="11" t="str">
        <f>J6</f>
        <v>企划活动部</v>
      </c>
      <c r="K36" s="42"/>
    </row>
    <row r="37" ht="20.1" customHeight="1" spans="2:11">
      <c r="B37" s="8"/>
      <c r="C37" s="9"/>
      <c r="D37" s="10" t="s">
        <v>65</v>
      </c>
      <c r="E37" s="10"/>
      <c r="F37" s="11" t="str">
        <f>F7</f>
        <v>11.7-11</v>
      </c>
      <c r="G37" s="11"/>
      <c r="H37" s="10" t="s">
        <v>67</v>
      </c>
      <c r="I37" s="43"/>
      <c r="J37" s="11">
        <f>J7</f>
        <v>11.12</v>
      </c>
      <c r="K37" s="42"/>
    </row>
    <row r="38" ht="20.1" customHeight="1" spans="2:11">
      <c r="B38" s="12"/>
      <c r="C38" s="13"/>
      <c r="D38" s="14"/>
      <c r="E38" s="14"/>
      <c r="F38" s="15"/>
      <c r="G38" s="15"/>
      <c r="H38" s="14" t="s">
        <v>68</v>
      </c>
      <c r="I38" s="44"/>
      <c r="J38" s="15" t="str">
        <f>J8</f>
        <v>HMZA-181108-QDH683</v>
      </c>
      <c r="K38" s="45"/>
    </row>
    <row r="39" ht="20.1" customHeight="1"/>
    <row r="40" ht="20.1" customHeight="1" spans="2:11">
      <c r="B40" s="33"/>
      <c r="C40" s="33"/>
      <c r="D40" s="38" t="s">
        <v>96</v>
      </c>
      <c r="E40" s="33" t="s">
        <v>97</v>
      </c>
      <c r="F40" s="33"/>
      <c r="G40" s="25" t="s">
        <v>98</v>
      </c>
      <c r="H40" s="25" t="s">
        <v>99</v>
      </c>
      <c r="I40" s="25" t="s">
        <v>46</v>
      </c>
      <c r="J40" s="25"/>
      <c r="K40" s="56" t="s">
        <v>75</v>
      </c>
    </row>
    <row r="41" ht="20.1" customHeight="1" spans="2:11">
      <c r="B41" s="33">
        <v>1</v>
      </c>
      <c r="C41" s="33"/>
      <c r="D41" s="39" t="s">
        <v>100</v>
      </c>
      <c r="E41" s="33" t="s">
        <v>101</v>
      </c>
      <c r="F41" s="33"/>
      <c r="G41" s="25">
        <v>100</v>
      </c>
      <c r="H41" s="25">
        <v>3</v>
      </c>
      <c r="I41" s="46">
        <f>G41*H41</f>
        <v>300</v>
      </c>
      <c r="J41" s="47"/>
      <c r="K41" s="57"/>
    </row>
    <row r="42" ht="20.1" customHeight="1" spans="2:11">
      <c r="B42" s="33">
        <v>2</v>
      </c>
      <c r="C42" s="33"/>
      <c r="D42" s="39" t="s">
        <v>100</v>
      </c>
      <c r="E42" s="33" t="s">
        <v>102</v>
      </c>
      <c r="F42" s="33"/>
      <c r="G42" s="25">
        <v>200</v>
      </c>
      <c r="H42" s="25">
        <v>2</v>
      </c>
      <c r="I42" s="46">
        <f t="shared" ref="I42:I43" si="0">G42*H42</f>
        <v>400</v>
      </c>
      <c r="J42" s="47"/>
      <c r="K42" s="57"/>
    </row>
    <row r="43" ht="20.1" customHeight="1" spans="2:11">
      <c r="B43" s="33">
        <v>3</v>
      </c>
      <c r="C43" s="33"/>
      <c r="D43" s="39"/>
      <c r="E43" s="33"/>
      <c r="F43" s="33"/>
      <c r="G43" s="25">
        <v>0</v>
      </c>
      <c r="H43" s="25">
        <v>0</v>
      </c>
      <c r="I43" s="46">
        <f t="shared" si="0"/>
        <v>0</v>
      </c>
      <c r="J43" s="47"/>
      <c r="K43" s="57"/>
    </row>
    <row r="44" ht="20.1" customHeight="1" spans="2:11">
      <c r="B44" s="19" t="s">
        <v>46</v>
      </c>
      <c r="C44" s="35"/>
      <c r="D44" s="35"/>
      <c r="E44" s="35"/>
      <c r="F44" s="20"/>
      <c r="G44" s="36"/>
      <c r="H44" s="36">
        <f>SUM(H26:H43)</f>
        <v>5</v>
      </c>
      <c r="I44" s="51">
        <f>SUM(I41:J43)</f>
        <v>700</v>
      </c>
      <c r="J44" s="52"/>
      <c r="K44" s="53"/>
    </row>
    <row r="45" ht="20.1" customHeight="1" spans="2:11">
      <c r="B45" s="16" t="s">
        <v>93</v>
      </c>
      <c r="C45" s="16"/>
      <c r="D45" s="16"/>
      <c r="E45" s="16"/>
      <c r="F45" s="16" t="s">
        <v>53</v>
      </c>
      <c r="G45" s="16" t="s">
        <v>94</v>
      </c>
      <c r="H45" s="16"/>
      <c r="I45" s="16"/>
      <c r="J45" s="16" t="s">
        <v>55</v>
      </c>
      <c r="K45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I20:J20"/>
    <mergeCell ref="B21:C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  <mergeCell ref="E12:F16"/>
    <mergeCell ref="E18:F21"/>
  </mergeCells>
  <pageMargins left="0.699305555555556" right="0.699305555555556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2018-11-14T07:44:53Z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