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tabRatio="395" activeTab="1"/>
  </bookViews>
  <sheets>
    <sheet name="结算单-地接社" sheetId="18" r:id="rId1"/>
    <sheet name="报价单-地接社" sheetId="20" r:id="rId2"/>
    <sheet name="报价单-酒店直采专用" sheetId="21" r:id="rId3"/>
  </sheets>
  <definedNames>
    <definedName name="_xlnm.Print_Area" localSheetId="1">'报价单-地接社'!$A$1:$G$52</definedName>
    <definedName name="_xlnm.Print_Area" localSheetId="0">'结算单-地接社'!$A$1:$G$52</definedName>
    <definedName name="_xlnm.Print_Titles" localSheetId="1">'报价单-地接社'!$9:$9</definedName>
    <definedName name="_xlnm.Print_Titles" localSheetId="0">'结算单-地接社'!$9:$9</definedName>
  </definedNames>
  <calcPr calcId="144525"/>
</workbook>
</file>

<file path=xl/sharedStrings.xml><?xml version="1.0" encoding="utf-8"?>
<sst xmlns="http://schemas.openxmlformats.org/spreadsheetml/2006/main" count="201" uniqueCount="94">
  <si>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</si>
  <si>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</si>
  <si>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</si>
  <si>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</si>
  <si>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</si>
  <si>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</si>
  <si>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</si>
  <si>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</si>
  <si>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</si>
  <si>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</si>
  <si>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</si>
  <si>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</si>
  <si>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</si>
  <si>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</si>
  <si>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</si>
  <si>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</si>
  <si>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</si>
  <si>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</si>
  <si>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</si>
  <si>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</si>
  <si>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</si>
  <si>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</si>
  <si>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</si>
  <si>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</si>
  <si>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</si>
  <si>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</si>
  <si>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</si>
  <si>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</si>
  <si>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</si>
  <si>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</si>
  <si>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</si>
  <si>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</si>
  <si>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制作物</t>
  </si>
  <si>
    <t>展架1.2*2</t>
  </si>
  <si>
    <t>背景板</t>
  </si>
  <si>
    <t>讲台花</t>
  </si>
  <si>
    <t>讲台贴</t>
  </si>
  <si>
    <t>横幅</t>
  </si>
  <si>
    <t>日程</t>
  </si>
  <si>
    <t>桌卡</t>
  </si>
  <si>
    <t>会议资料彩色打印</t>
  </si>
  <si>
    <t>设计费，简单制作物延展</t>
  </si>
  <si>
    <t>外采-酒水</t>
  </si>
  <si>
    <t>垫付餐费</t>
  </si>
  <si>
    <t>信息对接费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</si>
  <si>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</si>
  <si>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</si>
  <si>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</si>
  <si>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</si>
  <si>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</si>
  <si>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</si>
  <si>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</si>
  <si>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</si>
  <si>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</si>
  <si>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项目名称：7.29再明张璇宁德会PUR2307081</t>
  </si>
  <si>
    <t>活动时间：7月29日</t>
  </si>
  <si>
    <t>活动地点：福建 宁德</t>
  </si>
  <si>
    <t>拟参加人数：25</t>
  </si>
  <si>
    <t>住宿酒店名称</t>
  </si>
  <si>
    <t>福鼎金龙大酒店副楼328元/间（大床房）含早</t>
  </si>
  <si>
    <t>住宿单间（含早具体房型：高级大床房 ）</t>
  </si>
  <si>
    <t>填写使用日期</t>
  </si>
  <si>
    <t>20人酒店会议室，半天</t>
  </si>
  <si>
    <t>酒水/桌（白酒、红酒、饮料）</t>
  </si>
  <si>
    <t>晚餐（桌餐）</t>
  </si>
  <si>
    <t>酒店午餐（桌餐）</t>
  </si>
  <si>
    <t>高铁</t>
  </si>
  <si>
    <t>7月29日跟会服务人员</t>
  </si>
  <si>
    <t>先声再明会务服务报价单-酒店</t>
  </si>
  <si>
    <t>项目名称：全系护髓、例例如新-科赛拉病例分享精品沙龙</t>
  </si>
  <si>
    <r>
      <rPr>
        <b/>
        <sz val="10"/>
        <rFont val="宋体"/>
        <charset val="134"/>
      </rPr>
      <t>供应商</t>
    </r>
    <r>
      <rPr>
        <b/>
        <sz val="10"/>
        <rFont val="Arial"/>
        <charset val="134"/>
      </rPr>
      <t>:</t>
    </r>
  </si>
  <si>
    <t>活动时间：3月18日上午半天</t>
  </si>
  <si>
    <r>
      <rPr>
        <b/>
        <sz val="10"/>
        <rFont val="宋体"/>
        <charset val="134"/>
      </rPr>
      <t>联络人</t>
    </r>
    <r>
      <rPr>
        <b/>
        <sz val="10"/>
        <rFont val="Arial"/>
        <charset val="134"/>
      </rPr>
      <t>:</t>
    </r>
  </si>
  <si>
    <t>活动地点：成都</t>
  </si>
  <si>
    <r>
      <rPr>
        <b/>
        <sz val="10"/>
        <rFont val="宋体"/>
        <charset val="134"/>
      </rPr>
      <t>手机</t>
    </r>
    <r>
      <rPr>
        <b/>
        <sz val="10"/>
        <rFont val="Arial"/>
        <charset val="134"/>
      </rPr>
      <t>:</t>
    </r>
  </si>
  <si>
    <t>拟参加人数：16+10</t>
  </si>
  <si>
    <r>
      <rPr>
        <b/>
        <sz val="10"/>
        <rFont val="宋体"/>
        <charset val="134"/>
      </rPr>
      <t>邮箱</t>
    </r>
    <r>
      <rPr>
        <b/>
        <sz val="10"/>
        <rFont val="Arial"/>
        <charset val="134"/>
      </rPr>
      <t>:</t>
    </r>
  </si>
  <si>
    <t>数量1：
比如房间数量</t>
  </si>
  <si>
    <t>数量2：
比如天数</t>
  </si>
  <si>
    <t>小计</t>
  </si>
  <si>
    <r>
      <rPr>
        <b/>
        <sz val="9"/>
        <rFont val="Arial"/>
        <charset val="134"/>
      </rPr>
      <t>A. 1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</si>
  <si>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填写酒店名称</t>
  </si>
  <si>
    <t>住宿标间（含双早具体房型：高级双床房）</t>
  </si>
  <si>
    <t>10.29入住，10.30撤离，35个标间</t>
  </si>
  <si>
    <t>10.29入住，10.30撤离，15个单间</t>
  </si>
  <si>
    <t>会议室（楼层：一楼   名称：八方厅          会场长25米*宽19米*高4.5米， LED长6米高3米)</t>
  </si>
  <si>
    <t>10.29号下午120人（外部客户100+内部同事20） ，课桌式，需要LED，可提前彩排；</t>
  </si>
  <si>
    <t>会场照片</t>
  </si>
  <si>
    <t>10.29号下午茶歇</t>
  </si>
  <si>
    <t>10.29号中午自助餐</t>
  </si>
  <si>
    <t>10.29晚上桌餐</t>
  </si>
  <si>
    <t>桌餐包厢照片</t>
  </si>
  <si>
    <t>直采费用总计</t>
  </si>
  <si>
    <r>
      <rPr>
        <sz val="10"/>
        <rFont val="Arial"/>
        <charset val="134"/>
      </rPr>
      <t xml:space="preserve">* </t>
    </r>
    <r>
      <rPr>
        <sz val="10"/>
        <rFont val="方正书宋_GBK"/>
        <charset val="134"/>
      </rPr>
      <t>以最终实际发生费用结算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</si>
</sst>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7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Arial"/>
      <charset val="134"/>
    </font>
    <font>
      <b/>
      <sz val="9"/>
      <color theme="0"/>
      <name val="微软雅黑"/>
      <charset val="134"/>
    </font>
    <font>
      <sz val="10"/>
      <color theme="0"/>
      <name val="Arial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9" borderId="4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9" applyNumberFormat="0" applyFill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51" applyNumberFormat="0" applyAlignment="0" applyProtection="0">
      <alignment vertical="center"/>
    </xf>
    <xf numFmtId="0" fontId="26" fillId="11" borderId="52" applyNumberFormat="0" applyAlignment="0" applyProtection="0">
      <alignment vertical="center"/>
    </xf>
    <xf numFmtId="0" fontId="27" fillId="11" borderId="51" applyNumberFormat="0" applyAlignment="0" applyProtection="0">
      <alignment vertical="center"/>
    </xf>
    <xf numFmtId="0" fontId="28" fillId="12" borderId="53" applyNumberFormat="0" applyAlignment="0" applyProtection="0">
      <alignment vertical="center"/>
    </xf>
    <xf numFmtId="0" fontId="29" fillId="0" borderId="54" applyNumberFormat="0" applyFill="0" applyAlignment="0" applyProtection="0">
      <alignment vertical="center"/>
    </xf>
    <xf numFmtId="0" fontId="30" fillId="0" borderId="55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</cellStyleXfs>
  <cellXfs count="13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10" fillId="5" borderId="13" xfId="0" applyFont="1" applyFill="1" applyBorder="1" applyAlignment="1">
      <alignment horizontal="right" vertical="center" wrapText="1"/>
    </xf>
    <xf numFmtId="0" fontId="11" fillId="5" borderId="14" xfId="0" applyFont="1" applyFill="1" applyBorder="1" applyAlignment="1">
      <alignment horizontal="right" vertical="center" wrapText="1"/>
    </xf>
    <xf numFmtId="0" fontId="2" fillId="5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58" fontId="8" fillId="2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right" vertical="center" wrapText="1"/>
    </xf>
    <xf numFmtId="0" fontId="10" fillId="6" borderId="20" xfId="0" applyFont="1" applyFill="1" applyBorder="1" applyAlignment="1">
      <alignment horizontal="right" vertical="center" wrapText="1"/>
    </xf>
    <xf numFmtId="0" fontId="10" fillId="6" borderId="21" xfId="0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3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2" borderId="27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/>
    </xf>
    <xf numFmtId="9" fontId="3" fillId="2" borderId="30" xfId="0" applyNumberFormat="1" applyFont="1" applyFill="1" applyBorder="1" applyAlignment="1">
      <alignment horizontal="center" vertical="center"/>
    </xf>
    <xf numFmtId="9" fontId="3" fillId="2" borderId="31" xfId="0" applyNumberFormat="1" applyFont="1" applyFill="1" applyBorder="1" applyAlignment="1">
      <alignment horizontal="center" vertical="center"/>
    </xf>
    <xf numFmtId="9" fontId="3" fillId="2" borderId="3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vertical="center"/>
    </xf>
    <xf numFmtId="10" fontId="3" fillId="2" borderId="30" xfId="0" applyNumberFormat="1" applyFont="1" applyFill="1" applyBorder="1" applyAlignment="1">
      <alignment horizontal="center" vertical="center"/>
    </xf>
    <xf numFmtId="10" fontId="3" fillId="2" borderId="31" xfId="0" applyNumberFormat="1" applyFont="1" applyFill="1" applyBorder="1" applyAlignment="1">
      <alignment horizontal="center" vertical="center"/>
    </xf>
    <xf numFmtId="10" fontId="3" fillId="2" borderId="32" xfId="0" applyNumberFormat="1" applyFont="1" applyFill="1" applyBorder="1" applyAlignment="1">
      <alignment horizontal="center" vertical="center"/>
    </xf>
    <xf numFmtId="176" fontId="2" fillId="0" borderId="33" xfId="0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right" vertical="center" wrapText="1"/>
    </xf>
    <xf numFmtId="0" fontId="3" fillId="4" borderId="20" xfId="0" applyFont="1" applyFill="1" applyBorder="1" applyAlignment="1">
      <alignment horizontal="right" vertical="center" wrapText="1"/>
    </xf>
    <xf numFmtId="177" fontId="3" fillId="8" borderId="34" xfId="0" applyNumberFormat="1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right" vertical="center" wrapText="1"/>
    </xf>
    <xf numFmtId="0" fontId="13" fillId="4" borderId="20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16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178" fontId="2" fillId="2" borderId="1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center"/>
    </xf>
    <xf numFmtId="0" fontId="12" fillId="6" borderId="20" xfId="0" applyFont="1" applyFill="1" applyBorder="1" applyAlignment="1">
      <alignment vertical="center" wrapText="1"/>
    </xf>
    <xf numFmtId="0" fontId="12" fillId="6" borderId="40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8" fillId="0" borderId="39" xfId="0" applyFont="1" applyFill="1" applyBorder="1" applyAlignment="1">
      <alignment horizontal="left" vertical="center"/>
    </xf>
    <xf numFmtId="0" fontId="14" fillId="0" borderId="2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15" fillId="0" borderId="39" xfId="0" applyFont="1" applyFill="1" applyBorder="1" applyAlignment="1">
      <alignment horizontal="left" vertical="center"/>
    </xf>
    <xf numFmtId="0" fontId="8" fillId="0" borderId="4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/>
    </xf>
    <xf numFmtId="0" fontId="3" fillId="7" borderId="3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vertical="center" wrapText="1"/>
    </xf>
    <xf numFmtId="0" fontId="3" fillId="4" borderId="2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575235</xdr:colOff>
      <xdr:row>8</xdr:row>
      <xdr:rowOff>14202</xdr:rowOff>
    </xdr:from>
    <xdr:to>
      <xdr:col>10</xdr:col>
      <xdr:colOff>211140</xdr:colOff>
      <xdr:row>12</xdr:row>
      <xdr:rowOff>242445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85225" y="1731645"/>
          <a:ext cx="2252345" cy="160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235324</xdr:colOff>
      <xdr:row>7</xdr:row>
      <xdr:rowOff>147303</xdr:rowOff>
    </xdr:from>
    <xdr:to>
      <xdr:col>13</xdr:col>
      <xdr:colOff>400154</xdr:colOff>
      <xdr:row>12</xdr:row>
      <xdr:rowOff>228065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61700" y="1708785"/>
          <a:ext cx="2222500" cy="1614805"/>
        </a:xfrm>
        <a:prstGeom prst="rect">
          <a:avLst/>
        </a:prstGeom>
      </xdr:spPr>
    </xdr:pic>
    <xdr:clientData/>
  </xdr:twoCellAnchor>
  <xdr:twoCellAnchor editAs="oneCell">
    <xdr:from>
      <xdr:col>7</xdr:col>
      <xdr:colOff>660813</xdr:colOff>
      <xdr:row>12</xdr:row>
      <xdr:rowOff>563902</xdr:rowOff>
    </xdr:from>
    <xdr:to>
      <xdr:col>10</xdr:col>
      <xdr:colOff>17349</xdr:colOff>
      <xdr:row>21</xdr:row>
      <xdr:rowOff>66786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70950" y="3659505"/>
          <a:ext cx="1972945" cy="1376045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0</xdr:row>
      <xdr:rowOff>120650</xdr:rowOff>
    </xdr:from>
    <xdr:to>
      <xdr:col>1</xdr:col>
      <xdr:colOff>809332</xdr:colOff>
      <xdr:row>2</xdr:row>
      <xdr:rowOff>155575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750" y="120650"/>
          <a:ext cx="1824990" cy="365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52"/>
  <sheetViews>
    <sheetView zoomScale="80" zoomScaleNormal="80" workbookViewId="0">
      <selection activeCell="H4" sqref="H4:J7"/>
    </sheetView>
  </sheetViews>
  <sheetFormatPr defaultColWidth="9" defaultRowHeight="12.5"/>
  <cols>
    <col min="1" max="1" width="13" style="8" customWidth="1"/>
    <col min="2" max="2" width="20.5" style="8" customWidth="1"/>
    <col min="3" max="3" width="13.3333333333333" style="6" customWidth="1"/>
    <col min="4" max="4" width="6.5" style="7" customWidth="1"/>
    <col min="5" max="5" width="9" style="7" customWidth="1"/>
    <col min="6" max="6" width="6" style="7" customWidth="1"/>
    <col min="7" max="7" width="8.66666666666667" style="7" customWidth="1"/>
    <col min="8" max="8" width="8" style="7" customWidth="1"/>
    <col min="9" max="9" width="4.5" style="8" customWidth="1"/>
    <col min="10" max="11" width="5.16666666666667" style="8" customWidth="1"/>
    <col min="12" max="12" width="7.5" style="8" customWidth="1"/>
    <col min="13" max="13" width="27.8333333333333" style="6" customWidth="1"/>
    <col min="14" max="16384" width="9" style="8"/>
  </cols>
  <sheetData>
    <row r="1" s="1" customFormat="1" ht="13" spans="1:13">
      <c r="A1" s="9"/>
      <c r="B1" s="9"/>
      <c r="C1" s="10"/>
      <c r="D1" s="11"/>
      <c r="H1" s="94"/>
      <c r="M1" s="103"/>
    </row>
    <row r="2" s="1" customFormat="1" ht="13" spans="1:13">
      <c r="A2" s="9"/>
      <c r="B2" s="9"/>
      <c r="C2" s="10"/>
      <c r="D2" s="11"/>
      <c r="H2" s="94"/>
      <c r="M2" s="103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4"/>
    </row>
    <row r="4" s="2" customFormat="1" ht="17.25" customHeight="1" spans="1:13">
      <c r="A4" s="41" t="s">
        <v>1</v>
      </c>
      <c r="B4" s="41"/>
      <c r="C4" s="14"/>
      <c r="H4" s="41" t="s">
        <v>2</v>
      </c>
      <c r="I4" s="41" t="s">
        <v>3</v>
      </c>
      <c r="J4" s="41"/>
      <c r="K4" s="41"/>
      <c r="M4" s="105"/>
    </row>
    <row r="5" s="2" customFormat="1" ht="17.25" customHeight="1" spans="1:13">
      <c r="A5" s="41" t="s">
        <v>4</v>
      </c>
      <c r="B5" s="41"/>
      <c r="C5" s="16"/>
      <c r="H5" s="41" t="s">
        <v>5</v>
      </c>
      <c r="I5" s="41" t="s">
        <v>6</v>
      </c>
      <c r="J5" s="41"/>
      <c r="K5" s="41"/>
      <c r="M5" s="105"/>
    </row>
    <row r="6" s="2" customFormat="1" ht="17.25" customHeight="1" spans="1:13">
      <c r="A6" s="41" t="s">
        <v>7</v>
      </c>
      <c r="B6" s="41"/>
      <c r="C6" s="15"/>
      <c r="H6" s="41" t="s">
        <v>8</v>
      </c>
      <c r="I6" s="41" t="s">
        <v>9</v>
      </c>
      <c r="J6" s="41"/>
      <c r="K6" s="41"/>
      <c r="M6" s="105"/>
    </row>
    <row r="7" s="2" customFormat="1" ht="17.25" customHeight="1" spans="1:13">
      <c r="A7" s="41" t="s">
        <v>10</v>
      </c>
      <c r="B7" s="41"/>
      <c r="C7" s="15"/>
      <c r="H7" s="42" t="s">
        <v>11</v>
      </c>
      <c r="I7" s="41" t="s">
        <v>12</v>
      </c>
      <c r="J7" s="41"/>
      <c r="K7" s="41"/>
      <c r="M7" s="105"/>
    </row>
    <row r="8" s="3" customFormat="1" ht="12.25" spans="3:13">
      <c r="C8" s="19"/>
      <c r="D8" s="20"/>
      <c r="E8" s="20"/>
      <c r="F8" s="20"/>
      <c r="G8" s="20"/>
      <c r="H8" s="20"/>
      <c r="M8" s="19"/>
    </row>
    <row r="9" s="4" customFormat="1" ht="27.75" customHeight="1" spans="1:13">
      <c r="A9" s="43" t="s">
        <v>13</v>
      </c>
      <c r="B9" s="44"/>
      <c r="C9" s="23" t="s">
        <v>14</v>
      </c>
      <c r="D9" s="23" t="s">
        <v>15</v>
      </c>
      <c r="E9" s="23" t="s">
        <v>16</v>
      </c>
      <c r="F9" s="23" t="s">
        <v>17</v>
      </c>
      <c r="G9" s="25" t="s">
        <v>18</v>
      </c>
      <c r="H9" s="23" t="s">
        <v>19</v>
      </c>
      <c r="I9" s="23" t="s">
        <v>15</v>
      </c>
      <c r="J9" s="23" t="s">
        <v>16</v>
      </c>
      <c r="K9" s="23" t="s">
        <v>17</v>
      </c>
      <c r="L9" s="23" t="s">
        <v>20</v>
      </c>
      <c r="M9" s="106" t="s">
        <v>21</v>
      </c>
    </row>
    <row r="10" s="4" customFormat="1" ht="21" customHeight="1" spans="1:13">
      <c r="A10" s="26" t="s">
        <v>22</v>
      </c>
      <c r="B10" s="27"/>
      <c r="C10" s="27"/>
      <c r="D10" s="27"/>
      <c r="E10" s="27"/>
      <c r="F10" s="27"/>
      <c r="G10" s="28"/>
      <c r="H10" s="26"/>
      <c r="I10" s="27"/>
      <c r="J10" s="27"/>
      <c r="K10" s="27"/>
      <c r="L10" s="27"/>
      <c r="M10" s="107"/>
    </row>
    <row r="11" s="3" customFormat="1" ht="21" customHeight="1" spans="1:13">
      <c r="A11" s="95" t="s">
        <v>23</v>
      </c>
      <c r="B11" s="96"/>
      <c r="C11" s="50" t="s">
        <v>24</v>
      </c>
      <c r="D11" s="47"/>
      <c r="E11" s="47"/>
      <c r="F11" s="47"/>
      <c r="G11" s="48">
        <f t="shared" ref="G11:G16" si="0">D11*E11*F11</f>
        <v>0</v>
      </c>
      <c r="H11" s="47">
        <f t="shared" ref="H11:H16" si="1">I11*J11*K11</f>
        <v>0</v>
      </c>
      <c r="I11" s="47"/>
      <c r="J11" s="47"/>
      <c r="K11" s="47"/>
      <c r="L11" s="108">
        <f t="shared" ref="L11:L16" si="2">G11-H11</f>
        <v>0</v>
      </c>
      <c r="M11" s="109"/>
    </row>
    <row r="12" s="3" customFormat="1" ht="21" customHeight="1" spans="1:13">
      <c r="A12" s="95"/>
      <c r="B12" s="96"/>
      <c r="C12" s="50" t="s">
        <v>24</v>
      </c>
      <c r="D12" s="47"/>
      <c r="E12" s="47"/>
      <c r="F12" s="47"/>
      <c r="G12" s="48">
        <f t="shared" si="0"/>
        <v>0</v>
      </c>
      <c r="H12" s="47">
        <f t="shared" si="1"/>
        <v>0</v>
      </c>
      <c r="I12" s="47"/>
      <c r="J12" s="47"/>
      <c r="K12" s="47"/>
      <c r="L12" s="108">
        <f t="shared" si="2"/>
        <v>0</v>
      </c>
      <c r="M12" s="109"/>
    </row>
    <row r="13" s="3" customFormat="1" ht="21" customHeight="1" spans="1:13">
      <c r="A13" s="95"/>
      <c r="B13" s="96"/>
      <c r="C13" s="50" t="s">
        <v>24</v>
      </c>
      <c r="D13" s="47"/>
      <c r="E13" s="47"/>
      <c r="F13" s="47"/>
      <c r="G13" s="48">
        <f t="shared" si="0"/>
        <v>0</v>
      </c>
      <c r="H13" s="47">
        <f t="shared" si="1"/>
        <v>0</v>
      </c>
      <c r="I13" s="47"/>
      <c r="J13" s="47"/>
      <c r="K13" s="47"/>
      <c r="L13" s="108">
        <f t="shared" si="2"/>
        <v>0</v>
      </c>
      <c r="M13" s="109"/>
    </row>
    <row r="14" s="3" customFormat="1" ht="21" customHeight="1" spans="1:13">
      <c r="A14" s="95"/>
      <c r="B14" s="96"/>
      <c r="C14" s="50" t="s">
        <v>24</v>
      </c>
      <c r="D14" s="47"/>
      <c r="E14" s="47"/>
      <c r="F14" s="47"/>
      <c r="G14" s="48">
        <f t="shared" si="0"/>
        <v>0</v>
      </c>
      <c r="H14" s="47">
        <f t="shared" si="1"/>
        <v>0</v>
      </c>
      <c r="I14" s="47"/>
      <c r="J14" s="47"/>
      <c r="K14" s="47"/>
      <c r="L14" s="108">
        <f t="shared" si="2"/>
        <v>0</v>
      </c>
      <c r="M14" s="109"/>
    </row>
    <row r="15" s="3" customFormat="1" ht="21" customHeight="1" spans="1:13">
      <c r="A15" s="95"/>
      <c r="B15" s="96"/>
      <c r="C15" s="50" t="s">
        <v>24</v>
      </c>
      <c r="D15" s="47"/>
      <c r="E15" s="47"/>
      <c r="F15" s="47"/>
      <c r="G15" s="48">
        <f t="shared" si="0"/>
        <v>0</v>
      </c>
      <c r="H15" s="47">
        <f t="shared" si="1"/>
        <v>0</v>
      </c>
      <c r="I15" s="47"/>
      <c r="J15" s="47"/>
      <c r="K15" s="47"/>
      <c r="L15" s="108">
        <f t="shared" si="2"/>
        <v>0</v>
      </c>
      <c r="M15" s="109"/>
    </row>
    <row r="16" s="3" customFormat="1" ht="21" customHeight="1" spans="1:13">
      <c r="A16" s="95" t="s">
        <v>23</v>
      </c>
      <c r="B16" s="96"/>
      <c r="C16" s="50"/>
      <c r="D16" s="47"/>
      <c r="E16" s="47"/>
      <c r="F16" s="47"/>
      <c r="G16" s="48">
        <f t="shared" si="0"/>
        <v>0</v>
      </c>
      <c r="H16" s="47">
        <f t="shared" si="1"/>
        <v>0</v>
      </c>
      <c r="I16" s="47"/>
      <c r="J16" s="47"/>
      <c r="K16" s="47"/>
      <c r="L16" s="108">
        <f t="shared" si="2"/>
        <v>0</v>
      </c>
      <c r="M16" s="109"/>
    </row>
    <row r="17" s="3" customFormat="1" ht="21" customHeight="1" spans="1:13">
      <c r="A17" s="52" t="s">
        <v>25</v>
      </c>
      <c r="B17" s="53"/>
      <c r="C17" s="53"/>
      <c r="D17" s="53"/>
      <c r="E17" s="53"/>
      <c r="F17" s="54"/>
      <c r="G17" s="55">
        <f>SUM(G11:G16)</f>
        <v>0</v>
      </c>
      <c r="H17" s="97">
        <f>SUM(H11:H16)</f>
        <v>0</v>
      </c>
      <c r="I17" s="110"/>
      <c r="J17" s="110"/>
      <c r="K17" s="110"/>
      <c r="L17" s="110"/>
      <c r="M17" s="111"/>
    </row>
    <row r="18" s="4" customFormat="1" ht="18" customHeight="1" spans="1:13">
      <c r="A18" s="26" t="s">
        <v>26</v>
      </c>
      <c r="B18" s="27"/>
      <c r="C18" s="27"/>
      <c r="D18" s="27"/>
      <c r="E18" s="27"/>
      <c r="F18" s="27"/>
      <c r="G18" s="28"/>
      <c r="H18" s="26"/>
      <c r="I18" s="27"/>
      <c r="J18" s="27"/>
      <c r="K18" s="27"/>
      <c r="L18" s="27"/>
      <c r="M18" s="107"/>
    </row>
    <row r="19" s="3" customFormat="1" ht="18" customHeight="1" spans="1:13">
      <c r="A19" s="45" t="s">
        <v>27</v>
      </c>
      <c r="B19" s="31"/>
      <c r="C19" s="31" t="s">
        <v>24</v>
      </c>
      <c r="D19" s="56"/>
      <c r="E19" s="56">
        <v>20</v>
      </c>
      <c r="F19" s="56">
        <v>2</v>
      </c>
      <c r="G19" s="57">
        <f t="shared" ref="G19:G25" si="3">F19*E19*D19</f>
        <v>0</v>
      </c>
      <c r="H19" s="47">
        <f t="shared" ref="H19:H25" si="4">I19*J19*K19</f>
        <v>0</v>
      </c>
      <c r="I19" s="112"/>
      <c r="J19" s="112">
        <v>27</v>
      </c>
      <c r="K19" s="112">
        <v>1</v>
      </c>
      <c r="L19" s="47">
        <f t="shared" ref="L19:L25" si="5">H19-G19</f>
        <v>0</v>
      </c>
      <c r="M19" s="113"/>
    </row>
    <row r="20" s="3" customFormat="1" ht="18" customHeight="1" spans="1:13">
      <c r="A20" s="49"/>
      <c r="B20" s="31"/>
      <c r="C20" s="31" t="s">
        <v>24</v>
      </c>
      <c r="D20" s="47"/>
      <c r="E20" s="47">
        <v>5</v>
      </c>
      <c r="F20" s="47">
        <v>2</v>
      </c>
      <c r="G20" s="58">
        <f t="shared" si="3"/>
        <v>0</v>
      </c>
      <c r="H20" s="47">
        <f t="shared" si="4"/>
        <v>0</v>
      </c>
      <c r="I20" s="68"/>
      <c r="J20" s="68">
        <v>2</v>
      </c>
      <c r="K20" s="68">
        <v>1</v>
      </c>
      <c r="L20" s="47">
        <f t="shared" si="5"/>
        <v>0</v>
      </c>
      <c r="M20" s="113"/>
    </row>
    <row r="21" s="3" customFormat="1" ht="18" customHeight="1" spans="1:13">
      <c r="A21" s="49"/>
      <c r="B21" s="31"/>
      <c r="C21" s="31" t="s">
        <v>24</v>
      </c>
      <c r="D21" s="56"/>
      <c r="E21" s="47">
        <v>10</v>
      </c>
      <c r="F21" s="47">
        <v>2</v>
      </c>
      <c r="G21" s="58">
        <f t="shared" si="3"/>
        <v>0</v>
      </c>
      <c r="H21" s="47">
        <f t="shared" si="4"/>
        <v>0</v>
      </c>
      <c r="I21" s="114"/>
      <c r="J21" s="68">
        <v>0</v>
      </c>
      <c r="K21" s="68">
        <v>1</v>
      </c>
      <c r="L21" s="47">
        <f t="shared" si="5"/>
        <v>0</v>
      </c>
      <c r="M21" s="113"/>
    </row>
    <row r="22" s="3" customFormat="1" ht="18" customHeight="1" spans="1:13">
      <c r="A22" s="49"/>
      <c r="B22" s="31"/>
      <c r="C22" s="31" t="s">
        <v>24</v>
      </c>
      <c r="D22" s="47"/>
      <c r="E22" s="47">
        <v>5</v>
      </c>
      <c r="F22" s="47">
        <v>2</v>
      </c>
      <c r="G22" s="58">
        <f t="shared" si="3"/>
        <v>0</v>
      </c>
      <c r="H22" s="47">
        <f t="shared" si="4"/>
        <v>0</v>
      </c>
      <c r="I22" s="115"/>
      <c r="J22" s="68">
        <v>2</v>
      </c>
      <c r="K22" s="68">
        <v>1</v>
      </c>
      <c r="L22" s="47">
        <f t="shared" si="5"/>
        <v>0</v>
      </c>
      <c r="M22" s="113"/>
    </row>
    <row r="23" s="3" customFormat="1" ht="18" customHeight="1" spans="1:13">
      <c r="A23" s="45" t="s">
        <v>28</v>
      </c>
      <c r="B23" s="59"/>
      <c r="C23" s="31" t="s">
        <v>24</v>
      </c>
      <c r="D23" s="47"/>
      <c r="E23" s="47">
        <v>1</v>
      </c>
      <c r="F23" s="47">
        <v>2</v>
      </c>
      <c r="G23" s="58">
        <f t="shared" si="3"/>
        <v>0</v>
      </c>
      <c r="H23" s="47">
        <f t="shared" si="4"/>
        <v>0</v>
      </c>
      <c r="I23" s="47"/>
      <c r="J23" s="47">
        <v>1</v>
      </c>
      <c r="K23" s="47">
        <v>2</v>
      </c>
      <c r="L23" s="47">
        <f t="shared" si="5"/>
        <v>0</v>
      </c>
      <c r="M23" s="109"/>
    </row>
    <row r="24" s="3" customFormat="1" ht="18" customHeight="1" spans="1:13">
      <c r="A24" s="49"/>
      <c r="B24" s="59"/>
      <c r="C24" s="31" t="s">
        <v>24</v>
      </c>
      <c r="D24" s="47"/>
      <c r="E24" s="47">
        <v>2</v>
      </c>
      <c r="F24" s="47">
        <v>2</v>
      </c>
      <c r="G24" s="58">
        <f t="shared" si="3"/>
        <v>0</v>
      </c>
      <c r="H24" s="47">
        <f t="shared" si="4"/>
        <v>0</v>
      </c>
      <c r="I24" s="47"/>
      <c r="J24" s="47">
        <v>1</v>
      </c>
      <c r="K24" s="47">
        <v>2</v>
      </c>
      <c r="L24" s="47">
        <f t="shared" si="5"/>
        <v>0</v>
      </c>
      <c r="M24" s="109"/>
    </row>
    <row r="25" s="3" customFormat="1" ht="18" customHeight="1" spans="1:13">
      <c r="A25" s="49"/>
      <c r="B25" s="59"/>
      <c r="C25" s="31" t="s">
        <v>24</v>
      </c>
      <c r="D25" s="47"/>
      <c r="E25" s="47">
        <v>1</v>
      </c>
      <c r="F25" s="47">
        <v>3</v>
      </c>
      <c r="G25" s="58">
        <f t="shared" si="3"/>
        <v>0</v>
      </c>
      <c r="H25" s="47">
        <f t="shared" si="4"/>
        <v>0</v>
      </c>
      <c r="I25" s="47"/>
      <c r="J25" s="47">
        <v>1</v>
      </c>
      <c r="K25" s="47">
        <v>3</v>
      </c>
      <c r="L25" s="47">
        <f t="shared" si="5"/>
        <v>0</v>
      </c>
      <c r="M25" s="113"/>
    </row>
    <row r="26" s="3" customFormat="1" ht="17.25" customHeight="1" spans="1:13">
      <c r="A26" s="60" t="s">
        <v>29</v>
      </c>
      <c r="B26" s="61"/>
      <c r="C26" s="61"/>
      <c r="D26" s="61"/>
      <c r="E26" s="61"/>
      <c r="F26" s="61"/>
      <c r="G26" s="62">
        <f>SUM(G19:G22)</f>
        <v>0</v>
      </c>
      <c r="H26" s="98">
        <f>SUM(H19:H22)</f>
        <v>0</v>
      </c>
      <c r="I26" s="116"/>
      <c r="J26" s="117"/>
      <c r="K26" s="117"/>
      <c r="L26" s="117"/>
      <c r="M26" s="118"/>
    </row>
    <row r="27" s="3" customFormat="1" ht="17.25" customHeight="1" spans="1:14">
      <c r="A27" s="63" t="s">
        <v>30</v>
      </c>
      <c r="B27" s="64"/>
      <c r="C27" s="64"/>
      <c r="D27" s="64"/>
      <c r="E27" s="64"/>
      <c r="F27" s="64"/>
      <c r="G27" s="65">
        <f>SUM(G19:G25)</f>
        <v>0</v>
      </c>
      <c r="H27" s="99">
        <f>SUM(H19:H25)</f>
        <v>0</v>
      </c>
      <c r="I27" s="119"/>
      <c r="J27" s="120"/>
      <c r="K27" s="120"/>
      <c r="L27" s="120"/>
      <c r="M27" s="121"/>
      <c r="N27" s="66"/>
    </row>
    <row r="28" s="4" customFormat="1" ht="17.25" customHeight="1" spans="1:13">
      <c r="A28" s="26" t="s">
        <v>31</v>
      </c>
      <c r="B28" s="27"/>
      <c r="C28" s="27"/>
      <c r="D28" s="27"/>
      <c r="E28" s="27"/>
      <c r="F28" s="27"/>
      <c r="G28" s="27"/>
      <c r="H28" s="26"/>
      <c r="I28" s="27"/>
      <c r="J28" s="27"/>
      <c r="K28" s="27"/>
      <c r="L28" s="27"/>
      <c r="M28" s="107"/>
    </row>
    <row r="29" s="3" customFormat="1" ht="17.25" customHeight="1" spans="1:13">
      <c r="A29" s="67" t="s">
        <v>32</v>
      </c>
      <c r="B29" s="67" t="s">
        <v>33</v>
      </c>
      <c r="C29" s="67" t="s">
        <v>24</v>
      </c>
      <c r="D29" s="68"/>
      <c r="E29" s="47"/>
      <c r="F29" s="47">
        <v>1</v>
      </c>
      <c r="G29" s="58">
        <f>F29*E29*D29</f>
        <v>0</v>
      </c>
      <c r="H29" s="68">
        <f t="shared" ref="H29:H36" si="6">I29*J29*K29</f>
        <v>0</v>
      </c>
      <c r="I29" s="68"/>
      <c r="J29" s="47">
        <v>24</v>
      </c>
      <c r="K29" s="47">
        <v>1</v>
      </c>
      <c r="L29" s="47">
        <f>H29-G29</f>
        <v>0</v>
      </c>
      <c r="M29" s="122"/>
    </row>
    <row r="30" s="3" customFormat="1" ht="15.75" customHeight="1" spans="1:13">
      <c r="A30" s="67" t="s">
        <v>32</v>
      </c>
      <c r="B30" s="67" t="s">
        <v>34</v>
      </c>
      <c r="C30" s="67" t="s">
        <v>24</v>
      </c>
      <c r="D30" s="68"/>
      <c r="E30" s="47">
        <v>1</v>
      </c>
      <c r="F30" s="47">
        <v>1</v>
      </c>
      <c r="G30" s="58">
        <f>F30*E30*D30</f>
        <v>0</v>
      </c>
      <c r="H30" s="68">
        <f t="shared" si="6"/>
        <v>0</v>
      </c>
      <c r="I30" s="68"/>
      <c r="J30" s="47">
        <v>0</v>
      </c>
      <c r="K30" s="47">
        <v>1</v>
      </c>
      <c r="L30" s="47">
        <f t="shared" ref="L30:L36" si="7">H30-G30</f>
        <v>0</v>
      </c>
      <c r="M30" s="122"/>
    </row>
    <row r="31" s="40" customFormat="1" ht="17.25" customHeight="1" spans="1:13">
      <c r="A31" s="67" t="s">
        <v>32</v>
      </c>
      <c r="B31" s="67" t="s">
        <v>35</v>
      </c>
      <c r="C31" s="67" t="s">
        <v>24</v>
      </c>
      <c r="D31" s="47"/>
      <c r="E31" s="47">
        <v>1</v>
      </c>
      <c r="F31" s="47">
        <v>1</v>
      </c>
      <c r="G31" s="58">
        <f t="shared" ref="G31:G41" si="8">F31*E31*D31</f>
        <v>0</v>
      </c>
      <c r="H31" s="47">
        <f t="shared" si="6"/>
        <v>0</v>
      </c>
      <c r="I31" s="47"/>
      <c r="J31" s="47">
        <v>1</v>
      </c>
      <c r="K31" s="47">
        <v>1</v>
      </c>
      <c r="L31" s="47">
        <f t="shared" si="7"/>
        <v>0</v>
      </c>
      <c r="M31" s="122"/>
    </row>
    <row r="32" s="40" customFormat="1" ht="17.25" customHeight="1" spans="1:13">
      <c r="A32" s="67" t="s">
        <v>32</v>
      </c>
      <c r="B32" s="67" t="s">
        <v>36</v>
      </c>
      <c r="C32" s="67" t="s">
        <v>24</v>
      </c>
      <c r="D32" s="47"/>
      <c r="E32" s="47">
        <v>1</v>
      </c>
      <c r="F32" s="47">
        <v>1</v>
      </c>
      <c r="G32" s="58">
        <f t="shared" si="8"/>
        <v>0</v>
      </c>
      <c r="H32" s="47">
        <f t="shared" si="6"/>
        <v>0</v>
      </c>
      <c r="I32" s="47"/>
      <c r="J32" s="47">
        <v>60</v>
      </c>
      <c r="K32" s="47">
        <v>1</v>
      </c>
      <c r="L32" s="47">
        <f t="shared" si="7"/>
        <v>0</v>
      </c>
      <c r="M32" s="122"/>
    </row>
    <row r="33" s="40" customFormat="1" ht="17.25" customHeight="1" spans="1:13">
      <c r="A33" s="67" t="s">
        <v>32</v>
      </c>
      <c r="B33" s="67" t="s">
        <v>37</v>
      </c>
      <c r="C33" s="67" t="s">
        <v>24</v>
      </c>
      <c r="D33" s="47"/>
      <c r="E33" s="47">
        <v>1</v>
      </c>
      <c r="F33" s="47">
        <v>1</v>
      </c>
      <c r="G33" s="58">
        <f t="shared" si="8"/>
        <v>0</v>
      </c>
      <c r="H33" s="47">
        <f t="shared" si="6"/>
        <v>0</v>
      </c>
      <c r="I33" s="47"/>
      <c r="J33" s="47">
        <v>12</v>
      </c>
      <c r="K33" s="47">
        <v>1</v>
      </c>
      <c r="L33" s="47">
        <f t="shared" si="7"/>
        <v>0</v>
      </c>
      <c r="M33" s="122"/>
    </row>
    <row r="34" s="3" customFormat="1" ht="17.25" customHeight="1" spans="1:13">
      <c r="A34" s="67" t="s">
        <v>32</v>
      </c>
      <c r="B34" s="67" t="s">
        <v>38</v>
      </c>
      <c r="C34" s="67" t="s">
        <v>24</v>
      </c>
      <c r="D34" s="68"/>
      <c r="E34" s="47"/>
      <c r="F34" s="47">
        <v>1</v>
      </c>
      <c r="G34" s="58">
        <f t="shared" si="8"/>
        <v>0</v>
      </c>
      <c r="H34" s="68">
        <f t="shared" si="6"/>
        <v>0</v>
      </c>
      <c r="I34" s="68"/>
      <c r="J34" s="47">
        <v>54</v>
      </c>
      <c r="K34" s="47">
        <v>1</v>
      </c>
      <c r="L34" s="47">
        <f t="shared" si="7"/>
        <v>0</v>
      </c>
      <c r="M34" s="123"/>
    </row>
    <row r="35" s="3" customFormat="1" ht="17.25" customHeight="1" spans="1:13">
      <c r="A35" s="67" t="s">
        <v>32</v>
      </c>
      <c r="B35" s="67" t="s">
        <v>39</v>
      </c>
      <c r="C35" s="67" t="s">
        <v>24</v>
      </c>
      <c r="D35" s="68"/>
      <c r="E35" s="47">
        <v>0</v>
      </c>
      <c r="F35" s="47">
        <v>1</v>
      </c>
      <c r="G35" s="58">
        <f t="shared" si="8"/>
        <v>0</v>
      </c>
      <c r="H35" s="68">
        <f t="shared" si="6"/>
        <v>0</v>
      </c>
      <c r="I35" s="68"/>
      <c r="J35" s="47">
        <v>360</v>
      </c>
      <c r="K35" s="47">
        <v>1</v>
      </c>
      <c r="L35" s="47">
        <f t="shared" si="7"/>
        <v>0</v>
      </c>
      <c r="M35" s="113"/>
    </row>
    <row r="36" s="40" customFormat="1" ht="17.25" customHeight="1" spans="1:13">
      <c r="A36" s="67" t="s">
        <v>32</v>
      </c>
      <c r="B36" s="67" t="s">
        <v>40</v>
      </c>
      <c r="C36" s="67" t="s">
        <v>24</v>
      </c>
      <c r="D36" s="47"/>
      <c r="E36" s="47">
        <v>0</v>
      </c>
      <c r="F36" s="47">
        <v>0</v>
      </c>
      <c r="G36" s="58">
        <f t="shared" si="8"/>
        <v>0</v>
      </c>
      <c r="H36" s="47">
        <f t="shared" si="6"/>
        <v>0</v>
      </c>
      <c r="I36" s="47"/>
      <c r="J36" s="47">
        <v>3</v>
      </c>
      <c r="K36" s="47">
        <v>1</v>
      </c>
      <c r="L36" s="47">
        <f t="shared" si="7"/>
        <v>0</v>
      </c>
      <c r="M36" s="113"/>
    </row>
    <row r="37" s="40" customFormat="1" ht="17.25" customHeight="1" spans="1:13">
      <c r="A37" s="67" t="s">
        <v>32</v>
      </c>
      <c r="B37" s="67" t="s">
        <v>41</v>
      </c>
      <c r="C37" s="67" t="s">
        <v>24</v>
      </c>
      <c r="D37" s="47"/>
      <c r="E37" s="47">
        <v>1</v>
      </c>
      <c r="F37" s="47">
        <v>1</v>
      </c>
      <c r="G37" s="58">
        <f t="shared" si="8"/>
        <v>0</v>
      </c>
      <c r="H37" s="47"/>
      <c r="I37" s="47"/>
      <c r="J37" s="47"/>
      <c r="K37" s="47"/>
      <c r="L37" s="47"/>
      <c r="M37" s="113"/>
    </row>
    <row r="38" s="40" customFormat="1" ht="17.25" customHeight="1" spans="1:13">
      <c r="A38" s="67" t="s">
        <v>42</v>
      </c>
      <c r="B38" s="67"/>
      <c r="C38" s="67" t="s">
        <v>24</v>
      </c>
      <c r="D38" s="47"/>
      <c r="E38" s="47">
        <v>0</v>
      </c>
      <c r="F38" s="47">
        <v>0</v>
      </c>
      <c r="G38" s="58">
        <f t="shared" si="8"/>
        <v>0</v>
      </c>
      <c r="H38" s="47">
        <f>I38*J38*K38</f>
        <v>0</v>
      </c>
      <c r="I38" s="47"/>
      <c r="J38" s="47">
        <v>5</v>
      </c>
      <c r="K38" s="47">
        <v>1</v>
      </c>
      <c r="L38" s="47">
        <f>H38-G38</f>
        <v>0</v>
      </c>
      <c r="M38" s="113"/>
    </row>
    <row r="39" s="40" customFormat="1" ht="17.25" customHeight="1" spans="1:13">
      <c r="A39" s="67" t="s">
        <v>43</v>
      </c>
      <c r="B39" s="67"/>
      <c r="C39" s="67" t="s">
        <v>24</v>
      </c>
      <c r="D39" s="47"/>
      <c r="E39" s="47">
        <v>0</v>
      </c>
      <c r="F39" s="47">
        <v>0</v>
      </c>
      <c r="G39" s="58">
        <f t="shared" si="8"/>
        <v>0</v>
      </c>
      <c r="H39" s="47">
        <f>I39*J39*K39</f>
        <v>0</v>
      </c>
      <c r="I39" s="47"/>
      <c r="J39" s="47">
        <v>2</v>
      </c>
      <c r="K39" s="47">
        <v>1</v>
      </c>
      <c r="L39" s="47">
        <f>H39-G39</f>
        <v>0</v>
      </c>
      <c r="M39" s="113"/>
    </row>
    <row r="40" s="40" customFormat="1" ht="17.25" customHeight="1" spans="1:13">
      <c r="A40" s="67" t="s">
        <v>44</v>
      </c>
      <c r="B40" s="67"/>
      <c r="C40" s="67"/>
      <c r="D40" s="47"/>
      <c r="E40" s="47">
        <v>0</v>
      </c>
      <c r="F40" s="47">
        <v>0</v>
      </c>
      <c r="G40" s="58">
        <f t="shared" si="8"/>
        <v>0</v>
      </c>
      <c r="H40" s="47">
        <f>I40*J40*K40</f>
        <v>0</v>
      </c>
      <c r="I40" s="47"/>
      <c r="J40" s="47">
        <v>35</v>
      </c>
      <c r="K40" s="47">
        <v>1</v>
      </c>
      <c r="L40" s="47">
        <f>H40-G40</f>
        <v>0</v>
      </c>
      <c r="M40" s="113"/>
    </row>
    <row r="41" s="3" customFormat="1" ht="17.25" customHeight="1" spans="1:13">
      <c r="A41" s="69"/>
      <c r="B41" s="70"/>
      <c r="C41" s="71"/>
      <c r="D41" s="68"/>
      <c r="E41" s="47"/>
      <c r="F41" s="47"/>
      <c r="G41" s="58">
        <f t="shared" si="8"/>
        <v>0</v>
      </c>
      <c r="H41" s="68">
        <f>I41*J41*K41</f>
        <v>0</v>
      </c>
      <c r="I41" s="68"/>
      <c r="J41" s="47"/>
      <c r="K41" s="47">
        <v>1</v>
      </c>
      <c r="L41" s="47">
        <f>H41-G41</f>
        <v>0</v>
      </c>
      <c r="M41" s="109"/>
    </row>
    <row r="42" s="3" customFormat="1" ht="17.25" customHeight="1" spans="1:13">
      <c r="A42" s="63" t="s">
        <v>45</v>
      </c>
      <c r="B42" s="64"/>
      <c r="C42" s="64"/>
      <c r="D42" s="64"/>
      <c r="E42" s="64"/>
      <c r="F42" s="64"/>
      <c r="G42" s="65">
        <f>SUM(G29:G41)</f>
        <v>0</v>
      </c>
      <c r="H42" s="100">
        <f>SUM(H29:H41)</f>
        <v>0</v>
      </c>
      <c r="I42" s="120"/>
      <c r="J42" s="120"/>
      <c r="K42" s="120"/>
      <c r="L42" s="120"/>
      <c r="M42" s="124"/>
    </row>
    <row r="43" s="4" customFormat="1" ht="17.25" customHeight="1" spans="1:13">
      <c r="A43" s="26" t="s">
        <v>46</v>
      </c>
      <c r="B43" s="27"/>
      <c r="C43" s="27"/>
      <c r="D43" s="27"/>
      <c r="E43" s="27"/>
      <c r="F43" s="27"/>
      <c r="G43" s="28"/>
      <c r="H43" s="26"/>
      <c r="I43" s="27"/>
      <c r="J43" s="27"/>
      <c r="K43" s="27"/>
      <c r="L43" s="27"/>
      <c r="M43" s="107"/>
    </row>
    <row r="44" s="3" customFormat="1" ht="17.25" customHeight="1" spans="1:13">
      <c r="A44" s="72" t="s">
        <v>47</v>
      </c>
      <c r="B44" s="73"/>
      <c r="C44" s="74">
        <v>0.06</v>
      </c>
      <c r="D44" s="75"/>
      <c r="E44" s="75"/>
      <c r="F44" s="76"/>
      <c r="G44" s="77">
        <f>(G27+G42+G17)*C44</f>
        <v>0</v>
      </c>
      <c r="H44" s="101">
        <f>(H42+H27+H17)*C44</f>
        <v>0</v>
      </c>
      <c r="M44" s="125"/>
    </row>
    <row r="45" s="3" customFormat="1" ht="21" customHeight="1" spans="1:13">
      <c r="A45" s="78" t="s">
        <v>48</v>
      </c>
      <c r="B45" s="53"/>
      <c r="C45" s="53"/>
      <c r="D45" s="53"/>
      <c r="E45" s="53"/>
      <c r="F45" s="54"/>
      <c r="G45" s="55">
        <f>G27+G42+G44+G17</f>
        <v>0</v>
      </c>
      <c r="H45" s="97">
        <f>H44+H42+H27+H17</f>
        <v>0</v>
      </c>
      <c r="I45" s="110"/>
      <c r="J45" s="110"/>
      <c r="K45" s="110"/>
      <c r="L45" s="110"/>
      <c r="M45" s="111"/>
    </row>
    <row r="46" s="4" customFormat="1" ht="17.25" customHeight="1" spans="1:13">
      <c r="A46" s="79" t="s">
        <v>49</v>
      </c>
      <c r="B46" s="80"/>
      <c r="C46" s="80"/>
      <c r="D46" s="80"/>
      <c r="E46" s="80"/>
      <c r="F46" s="80"/>
      <c r="G46" s="81"/>
      <c r="H46" s="79"/>
      <c r="I46" s="80"/>
      <c r="J46" s="80"/>
      <c r="K46" s="80"/>
      <c r="L46" s="80"/>
      <c r="M46" s="126"/>
    </row>
    <row r="47" s="3" customFormat="1" ht="17.25" customHeight="1" spans="1:13">
      <c r="A47" s="82" t="s">
        <v>50</v>
      </c>
      <c r="B47" s="83"/>
      <c r="C47" s="84">
        <v>0.06</v>
      </c>
      <c r="D47" s="85"/>
      <c r="E47" s="85"/>
      <c r="F47" s="86"/>
      <c r="G47" s="87">
        <f>G45*C47</f>
        <v>0</v>
      </c>
      <c r="H47" s="102">
        <f>H45*C47</f>
        <v>0</v>
      </c>
      <c r="I47" s="127"/>
      <c r="J47" s="127"/>
      <c r="K47" s="127"/>
      <c r="L47" s="127"/>
      <c r="M47" s="128"/>
    </row>
    <row r="48" s="3" customFormat="1" ht="17.25" customHeight="1" spans="1:13">
      <c r="A48" s="88" t="s">
        <v>51</v>
      </c>
      <c r="B48" s="89"/>
      <c r="C48" s="89"/>
      <c r="D48" s="89"/>
      <c r="E48" s="89"/>
      <c r="F48" s="89"/>
      <c r="G48" s="90">
        <f>G45+G47</f>
        <v>0</v>
      </c>
      <c r="H48" s="90">
        <f>H45+H47</f>
        <v>0</v>
      </c>
      <c r="I48" s="129"/>
      <c r="J48" s="129"/>
      <c r="K48" s="129"/>
      <c r="L48" s="129"/>
      <c r="M48" s="130"/>
    </row>
    <row r="49" s="3" customFormat="1" ht="17.25" customHeight="1" spans="1:13">
      <c r="A49" s="91" t="s">
        <v>52</v>
      </c>
      <c r="B49" s="92"/>
      <c r="C49" s="92"/>
      <c r="D49" s="92"/>
      <c r="E49" s="92"/>
      <c r="F49" s="92"/>
      <c r="G49" s="90">
        <f>G48/50</f>
        <v>0</v>
      </c>
      <c r="H49" s="90">
        <f>H48/50</f>
        <v>0</v>
      </c>
      <c r="I49" s="129"/>
      <c r="J49" s="129"/>
      <c r="K49" s="129"/>
      <c r="L49" s="129"/>
      <c r="M49" s="130"/>
    </row>
    <row r="50" s="3" customFormat="1" spans="1:13">
      <c r="A50" s="8"/>
      <c r="B50" s="8"/>
      <c r="C50" s="8"/>
      <c r="D50" s="8"/>
      <c r="E50" s="8"/>
      <c r="F50" s="8"/>
      <c r="G50" s="8"/>
      <c r="H50" s="7"/>
      <c r="I50" s="8"/>
      <c r="J50" s="8"/>
      <c r="K50" s="8"/>
      <c r="L50" s="8"/>
      <c r="M50" s="6"/>
    </row>
    <row r="51" s="3" customFormat="1" ht="12.75" customHeight="1" spans="1:13">
      <c r="A51" s="93"/>
      <c r="B51" s="93"/>
      <c r="C51" s="93"/>
      <c r="D51" s="93"/>
      <c r="E51" s="93"/>
      <c r="F51" s="93"/>
      <c r="G51" s="93"/>
      <c r="H51" s="20"/>
      <c r="M51" s="19"/>
    </row>
    <row r="52" s="3" customFormat="1" ht="11.5" spans="1:13">
      <c r="A52" s="93"/>
      <c r="B52" s="93"/>
      <c r="C52" s="93"/>
      <c r="D52" s="93"/>
      <c r="E52" s="93"/>
      <c r="F52" s="93"/>
      <c r="G52" s="93"/>
      <c r="H52" s="20"/>
      <c r="M52" s="19"/>
    </row>
  </sheetData>
  <mergeCells count="35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41:B41"/>
    <mergeCell ref="A42:F42"/>
    <mergeCell ref="I42:M42"/>
    <mergeCell ref="A43:G43"/>
    <mergeCell ref="H43:M43"/>
    <mergeCell ref="A44:B44"/>
    <mergeCell ref="C44:F44"/>
    <mergeCell ref="A45:F45"/>
    <mergeCell ref="A46:G46"/>
    <mergeCell ref="H46:M46"/>
    <mergeCell ref="A47:B47"/>
    <mergeCell ref="C47:F47"/>
    <mergeCell ref="I47:M47"/>
    <mergeCell ref="A48:F48"/>
    <mergeCell ref="A49:F49"/>
    <mergeCell ref="A19:A22"/>
    <mergeCell ref="A23:A25"/>
    <mergeCell ref="A51:G5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52"/>
  <sheetViews>
    <sheetView tabSelected="1" zoomScale="70" zoomScaleNormal="70" topLeftCell="A4" workbookViewId="0">
      <selection activeCell="R41" sqref="R41"/>
    </sheetView>
  </sheetViews>
  <sheetFormatPr defaultColWidth="9" defaultRowHeight="12.5" outlineLevelCol="7"/>
  <cols>
    <col min="1" max="1" width="13" style="8" customWidth="1"/>
    <col min="2" max="2" width="41.75" style="8" customWidth="1"/>
    <col min="3" max="3" width="13.3333333333333" style="6" customWidth="1"/>
    <col min="4" max="6" width="9.66666666666667" style="7" customWidth="1"/>
    <col min="7" max="7" width="20.25" style="7" customWidth="1"/>
    <col min="8" max="16384" width="9" style="8"/>
  </cols>
  <sheetData>
    <row r="1" s="1" customFormat="1" ht="13" spans="1:4">
      <c r="A1" s="9"/>
      <c r="B1" s="9"/>
      <c r="C1" s="10"/>
      <c r="D1" s="11"/>
    </row>
    <row r="2" s="1" customFormat="1" ht="13" spans="1:4">
      <c r="A2" s="9"/>
      <c r="B2" s="9"/>
      <c r="C2" s="10"/>
      <c r="D2" s="11"/>
    </row>
    <row r="3" s="1" customFormat="1" ht="51" customHeight="1" spans="1:7">
      <c r="A3" s="12" t="s">
        <v>53</v>
      </c>
      <c r="B3" s="12"/>
      <c r="C3" s="12"/>
      <c r="D3" s="12"/>
      <c r="E3" s="12"/>
      <c r="F3" s="12"/>
      <c r="G3" s="12"/>
    </row>
    <row r="4" s="2" customFormat="1" ht="17.25" customHeight="1" spans="1:5">
      <c r="A4" s="41" t="s">
        <v>54</v>
      </c>
      <c r="B4" s="41"/>
      <c r="C4" s="14"/>
      <c r="D4" s="41" t="s">
        <v>2</v>
      </c>
      <c r="E4" s="2" t="s">
        <v>3</v>
      </c>
    </row>
    <row r="5" s="2" customFormat="1" ht="17.25" customHeight="1" spans="1:5">
      <c r="A5" s="41" t="s">
        <v>55</v>
      </c>
      <c r="B5" s="41"/>
      <c r="C5" s="16"/>
      <c r="D5" s="41" t="s">
        <v>5</v>
      </c>
      <c r="E5" s="2" t="s">
        <v>6</v>
      </c>
    </row>
    <row r="6" s="2" customFormat="1" ht="17.25" customHeight="1" spans="1:5">
      <c r="A6" s="41" t="s">
        <v>56</v>
      </c>
      <c r="B6" s="41"/>
      <c r="C6" s="15"/>
      <c r="D6" s="41" t="s">
        <v>8</v>
      </c>
      <c r="E6" s="2" t="s">
        <v>9</v>
      </c>
    </row>
    <row r="7" s="2" customFormat="1" ht="17.25" customHeight="1" spans="1:5">
      <c r="A7" s="41" t="s">
        <v>57</v>
      </c>
      <c r="B7" s="41"/>
      <c r="C7" s="15"/>
      <c r="D7" s="42" t="s">
        <v>11</v>
      </c>
      <c r="E7" s="2" t="s">
        <v>12</v>
      </c>
    </row>
    <row r="8" s="3" customFormat="1" ht="12.25" spans="3:7">
      <c r="C8" s="19"/>
      <c r="D8" s="20"/>
      <c r="E8" s="20"/>
      <c r="F8" s="20"/>
      <c r="G8" s="20"/>
    </row>
    <row r="9" s="4" customFormat="1" ht="27.75" customHeight="1" spans="1:7">
      <c r="A9" s="43" t="s">
        <v>13</v>
      </c>
      <c r="B9" s="44"/>
      <c r="C9" s="23" t="s">
        <v>14</v>
      </c>
      <c r="D9" s="23" t="s">
        <v>15</v>
      </c>
      <c r="E9" s="23" t="s">
        <v>16</v>
      </c>
      <c r="F9" s="23" t="s">
        <v>17</v>
      </c>
      <c r="G9" s="25" t="s">
        <v>18</v>
      </c>
    </row>
    <row r="10" s="4" customFormat="1" ht="21" customHeight="1" spans="1:7">
      <c r="A10" s="26" t="s">
        <v>22</v>
      </c>
      <c r="B10" s="27"/>
      <c r="C10" s="27"/>
      <c r="D10" s="27"/>
      <c r="E10" s="27"/>
      <c r="F10" s="27"/>
      <c r="G10" s="28"/>
    </row>
    <row r="11" s="3" customFormat="1" ht="21" customHeight="1" spans="1:7">
      <c r="A11" s="45" t="s">
        <v>58</v>
      </c>
      <c r="B11" s="31" t="s">
        <v>59</v>
      </c>
      <c r="C11" s="46">
        <v>45135</v>
      </c>
      <c r="D11" s="47">
        <v>298</v>
      </c>
      <c r="E11" s="47">
        <v>15</v>
      </c>
      <c r="F11" s="47">
        <v>1</v>
      </c>
      <c r="G11" s="48">
        <f>D11*E11*F11</f>
        <v>4470</v>
      </c>
    </row>
    <row r="12" s="3" customFormat="1" ht="21" customHeight="1" spans="1:7">
      <c r="A12" s="49"/>
      <c r="B12" s="31" t="s">
        <v>60</v>
      </c>
      <c r="C12" s="50" t="s">
        <v>61</v>
      </c>
      <c r="D12" s="47"/>
      <c r="E12" s="47"/>
      <c r="F12" s="47"/>
      <c r="G12" s="48">
        <f t="shared" ref="G11:G16" si="0">D12*E12*F12</f>
        <v>0</v>
      </c>
    </row>
    <row r="13" s="3" customFormat="1" ht="47.5" customHeight="1" spans="1:7">
      <c r="A13" s="49"/>
      <c r="B13" s="31" t="s">
        <v>62</v>
      </c>
      <c r="C13" s="46">
        <v>45136</v>
      </c>
      <c r="D13" s="47">
        <v>1500</v>
      </c>
      <c r="E13" s="47">
        <v>1</v>
      </c>
      <c r="F13" s="47">
        <v>1</v>
      </c>
      <c r="G13" s="48">
        <f t="shared" si="0"/>
        <v>1500</v>
      </c>
    </row>
    <row r="14" s="3" customFormat="1" ht="21" customHeight="1" spans="1:7">
      <c r="A14" s="49"/>
      <c r="B14" s="31" t="s">
        <v>63</v>
      </c>
      <c r="C14" s="46">
        <v>45135</v>
      </c>
      <c r="D14" s="47">
        <v>1350</v>
      </c>
      <c r="E14" s="47">
        <v>2</v>
      </c>
      <c r="F14" s="47">
        <v>1</v>
      </c>
      <c r="G14" s="48">
        <f t="shared" si="0"/>
        <v>2700</v>
      </c>
    </row>
    <row r="15" s="3" customFormat="1" ht="21" customHeight="1" spans="1:7">
      <c r="A15" s="49"/>
      <c r="B15" s="31" t="s">
        <v>64</v>
      </c>
      <c r="C15" s="46">
        <v>45135</v>
      </c>
      <c r="D15" s="47">
        <v>2000</v>
      </c>
      <c r="E15" s="47">
        <v>2</v>
      </c>
      <c r="F15" s="47">
        <v>1</v>
      </c>
      <c r="G15" s="48">
        <f t="shared" si="0"/>
        <v>4000</v>
      </c>
    </row>
    <row r="16" s="3" customFormat="1" ht="21" customHeight="1" spans="1:7">
      <c r="A16" s="51"/>
      <c r="B16" s="31" t="s">
        <v>65</v>
      </c>
      <c r="C16" s="46">
        <v>45136</v>
      </c>
      <c r="D16" s="47">
        <v>1000</v>
      </c>
      <c r="E16" s="47">
        <v>2</v>
      </c>
      <c r="F16" s="47">
        <v>1</v>
      </c>
      <c r="G16" s="48">
        <f t="shared" si="0"/>
        <v>2000</v>
      </c>
    </row>
    <row r="17" s="3" customFormat="1" ht="21" customHeight="1" spans="1:7">
      <c r="A17" s="52" t="s">
        <v>25</v>
      </c>
      <c r="B17" s="53"/>
      <c r="C17" s="53"/>
      <c r="D17" s="53"/>
      <c r="E17" s="53"/>
      <c r="F17" s="54"/>
      <c r="G17" s="55">
        <f>SUM(G11:G16)</f>
        <v>14670</v>
      </c>
    </row>
    <row r="18" s="4" customFormat="1" ht="18" customHeight="1" spans="1:7">
      <c r="A18" s="26" t="s">
        <v>26</v>
      </c>
      <c r="B18" s="27"/>
      <c r="C18" s="27"/>
      <c r="D18" s="27"/>
      <c r="E18" s="27"/>
      <c r="F18" s="27"/>
      <c r="G18" s="28"/>
    </row>
    <row r="19" s="3" customFormat="1" ht="18" customHeight="1" spans="1:7">
      <c r="A19" s="45" t="s">
        <v>27</v>
      </c>
      <c r="B19" s="31" t="s">
        <v>66</v>
      </c>
      <c r="C19" s="31" t="s">
        <v>24</v>
      </c>
      <c r="D19" s="56">
        <v>2500</v>
      </c>
      <c r="E19" s="56">
        <v>1</v>
      </c>
      <c r="F19" s="56">
        <v>1</v>
      </c>
      <c r="G19" s="57">
        <f t="shared" ref="G19:G25" si="1">F19*E19*D19</f>
        <v>2500</v>
      </c>
    </row>
    <row r="20" s="3" customFormat="1" ht="18" hidden="1" customHeight="1" spans="1:7">
      <c r="A20" s="49"/>
      <c r="B20" s="31"/>
      <c r="C20" s="31" t="s">
        <v>24</v>
      </c>
      <c r="D20" s="47"/>
      <c r="E20" s="47">
        <v>5</v>
      </c>
      <c r="F20" s="47">
        <v>2</v>
      </c>
      <c r="G20" s="58">
        <f t="shared" si="1"/>
        <v>0</v>
      </c>
    </row>
    <row r="21" s="3" customFormat="1" ht="18" hidden="1" customHeight="1" spans="1:7">
      <c r="A21" s="49"/>
      <c r="B21" s="31"/>
      <c r="C21" s="31" t="s">
        <v>24</v>
      </c>
      <c r="D21" s="56"/>
      <c r="E21" s="47">
        <v>10</v>
      </c>
      <c r="F21" s="47">
        <v>2</v>
      </c>
      <c r="G21" s="58">
        <f t="shared" si="1"/>
        <v>0</v>
      </c>
    </row>
    <row r="22" s="3" customFormat="1" ht="18" hidden="1" customHeight="1" spans="1:7">
      <c r="A22" s="49"/>
      <c r="B22" s="31"/>
      <c r="C22" s="31" t="s">
        <v>24</v>
      </c>
      <c r="D22" s="47"/>
      <c r="E22" s="47">
        <v>5</v>
      </c>
      <c r="F22" s="47">
        <v>2</v>
      </c>
      <c r="G22" s="58">
        <f t="shared" si="1"/>
        <v>0</v>
      </c>
    </row>
    <row r="23" s="3" customFormat="1" ht="18" customHeight="1" spans="1:7">
      <c r="A23" s="45" t="s">
        <v>28</v>
      </c>
      <c r="B23" s="59" t="s">
        <v>67</v>
      </c>
      <c r="C23" s="31" t="s">
        <v>24</v>
      </c>
      <c r="D23" s="47">
        <v>400</v>
      </c>
      <c r="E23" s="47">
        <v>1</v>
      </c>
      <c r="F23" s="47">
        <v>1</v>
      </c>
      <c r="G23" s="58">
        <f t="shared" si="1"/>
        <v>400</v>
      </c>
    </row>
    <row r="24" s="3" customFormat="1" ht="18" hidden="1" customHeight="1" spans="1:7">
      <c r="A24" s="49"/>
      <c r="B24" s="59"/>
      <c r="C24" s="31" t="s">
        <v>24</v>
      </c>
      <c r="D24" s="47"/>
      <c r="E24" s="47">
        <v>2</v>
      </c>
      <c r="F24" s="47">
        <v>2</v>
      </c>
      <c r="G24" s="58">
        <f t="shared" si="1"/>
        <v>0</v>
      </c>
    </row>
    <row r="25" s="3" customFormat="1" ht="18" hidden="1" customHeight="1" spans="1:7">
      <c r="A25" s="49"/>
      <c r="B25" s="59"/>
      <c r="C25" s="31" t="s">
        <v>24</v>
      </c>
      <c r="D25" s="47"/>
      <c r="E25" s="47">
        <v>1</v>
      </c>
      <c r="F25" s="47">
        <v>3</v>
      </c>
      <c r="G25" s="58">
        <f t="shared" si="1"/>
        <v>0</v>
      </c>
    </row>
    <row r="26" s="3" customFormat="1" ht="17.25" customHeight="1" spans="1:7">
      <c r="A26" s="60" t="s">
        <v>29</v>
      </c>
      <c r="B26" s="61"/>
      <c r="C26" s="61"/>
      <c r="D26" s="61"/>
      <c r="E26" s="61"/>
      <c r="F26" s="61"/>
      <c r="G26" s="62">
        <f>SUM(G19:G22)</f>
        <v>2500</v>
      </c>
    </row>
    <row r="27" s="3" customFormat="1" ht="17.25" customHeight="1" spans="1:8">
      <c r="A27" s="63" t="s">
        <v>30</v>
      </c>
      <c r="B27" s="64"/>
      <c r="C27" s="64"/>
      <c r="D27" s="64"/>
      <c r="E27" s="64"/>
      <c r="F27" s="64"/>
      <c r="G27" s="65">
        <f>SUM(G19:G25)</f>
        <v>2900</v>
      </c>
      <c r="H27" s="66"/>
    </row>
    <row r="28" s="4" customFormat="1" ht="17.25" customHeight="1" spans="1:7">
      <c r="A28" s="26" t="s">
        <v>31</v>
      </c>
      <c r="B28" s="27"/>
      <c r="C28" s="27"/>
      <c r="D28" s="27"/>
      <c r="E28" s="27"/>
      <c r="F28" s="27"/>
      <c r="G28" s="27"/>
    </row>
    <row r="29" s="3" customFormat="1" ht="17.25" hidden="1" customHeight="1" spans="1:7">
      <c r="A29" s="67" t="s">
        <v>32</v>
      </c>
      <c r="B29" s="67" t="s">
        <v>33</v>
      </c>
      <c r="C29" s="67" t="s">
        <v>24</v>
      </c>
      <c r="D29" s="68"/>
      <c r="E29" s="47">
        <v>2</v>
      </c>
      <c r="F29" s="47">
        <v>1</v>
      </c>
      <c r="G29" s="58">
        <f>F29*E29*D29</f>
        <v>0</v>
      </c>
    </row>
    <row r="30" s="3" customFormat="1" ht="15.75" hidden="1" customHeight="1" spans="1:7">
      <c r="A30" s="67" t="s">
        <v>32</v>
      </c>
      <c r="B30" s="67" t="s">
        <v>34</v>
      </c>
      <c r="C30" s="67" t="s">
        <v>24</v>
      </c>
      <c r="D30" s="68"/>
      <c r="E30" s="47">
        <v>1</v>
      </c>
      <c r="F30" s="47">
        <v>1</v>
      </c>
      <c r="G30" s="58">
        <f>F30*E30*D30</f>
        <v>0</v>
      </c>
    </row>
    <row r="31" s="40" customFormat="1" ht="17.25" hidden="1" customHeight="1" spans="1:7">
      <c r="A31" s="67" t="s">
        <v>32</v>
      </c>
      <c r="B31" s="67" t="s">
        <v>35</v>
      </c>
      <c r="C31" s="67" t="s">
        <v>24</v>
      </c>
      <c r="D31" s="47"/>
      <c r="E31" s="47">
        <v>1</v>
      </c>
      <c r="F31" s="47">
        <v>1</v>
      </c>
      <c r="G31" s="58">
        <f t="shared" ref="G31:G41" si="2">F31*E31*D31</f>
        <v>0</v>
      </c>
    </row>
    <row r="32" s="40" customFormat="1" ht="17.25" hidden="1" customHeight="1" spans="1:7">
      <c r="A32" s="67" t="s">
        <v>32</v>
      </c>
      <c r="B32" s="67" t="s">
        <v>36</v>
      </c>
      <c r="C32" s="67" t="s">
        <v>24</v>
      </c>
      <c r="D32" s="47"/>
      <c r="E32" s="47">
        <v>1</v>
      </c>
      <c r="F32" s="47">
        <v>1</v>
      </c>
      <c r="G32" s="58">
        <f t="shared" si="2"/>
        <v>0</v>
      </c>
    </row>
    <row r="33" s="40" customFormat="1" ht="17.25" hidden="1" customHeight="1" spans="1:7">
      <c r="A33" s="67" t="s">
        <v>32</v>
      </c>
      <c r="B33" s="67" t="s">
        <v>37</v>
      </c>
      <c r="C33" s="67" t="s">
        <v>24</v>
      </c>
      <c r="D33" s="47"/>
      <c r="E33" s="47">
        <v>1</v>
      </c>
      <c r="F33" s="47">
        <v>1</v>
      </c>
      <c r="G33" s="58">
        <f t="shared" si="2"/>
        <v>0</v>
      </c>
    </row>
    <row r="34" s="3" customFormat="1" ht="17.25" hidden="1" customHeight="1" spans="1:7">
      <c r="A34" s="67" t="s">
        <v>32</v>
      </c>
      <c r="B34" s="67" t="s">
        <v>38</v>
      </c>
      <c r="C34" s="67" t="s">
        <v>24</v>
      </c>
      <c r="D34" s="68"/>
      <c r="E34" s="47"/>
      <c r="F34" s="47">
        <v>1</v>
      </c>
      <c r="G34" s="58">
        <f t="shared" si="2"/>
        <v>0</v>
      </c>
    </row>
    <row r="35" s="3" customFormat="1" ht="17.25" customHeight="1" spans="1:7">
      <c r="A35" s="67" t="s">
        <v>32</v>
      </c>
      <c r="B35" s="67" t="s">
        <v>39</v>
      </c>
      <c r="C35" s="67" t="s">
        <v>24</v>
      </c>
      <c r="D35" s="68">
        <v>8</v>
      </c>
      <c r="E35" s="47">
        <v>20</v>
      </c>
      <c r="F35" s="47">
        <v>1</v>
      </c>
      <c r="G35" s="58">
        <f t="shared" si="2"/>
        <v>160</v>
      </c>
    </row>
    <row r="36" s="40" customFormat="1" ht="17.25" customHeight="1" spans="1:7">
      <c r="A36" s="67" t="s">
        <v>32</v>
      </c>
      <c r="B36" s="67" t="s">
        <v>40</v>
      </c>
      <c r="C36" s="67" t="s">
        <v>24</v>
      </c>
      <c r="D36" s="47">
        <v>1.2</v>
      </c>
      <c r="E36" s="47">
        <v>35</v>
      </c>
      <c r="F36" s="47">
        <v>5</v>
      </c>
      <c r="G36" s="58">
        <f t="shared" si="2"/>
        <v>210</v>
      </c>
    </row>
    <row r="37" s="40" customFormat="1" ht="17.25" hidden="1" customHeight="1" spans="1:7">
      <c r="A37" s="67" t="s">
        <v>32</v>
      </c>
      <c r="B37" s="67" t="s">
        <v>41</v>
      </c>
      <c r="C37" s="67" t="s">
        <v>24</v>
      </c>
      <c r="D37" s="47"/>
      <c r="E37" s="47">
        <v>1</v>
      </c>
      <c r="F37" s="47">
        <v>1</v>
      </c>
      <c r="G37" s="58">
        <f t="shared" si="2"/>
        <v>0</v>
      </c>
    </row>
    <row r="38" s="40" customFormat="1" ht="17.25" hidden="1" customHeight="1" spans="1:7">
      <c r="A38" s="67" t="s">
        <v>42</v>
      </c>
      <c r="B38" s="67"/>
      <c r="C38" s="67" t="s">
        <v>24</v>
      </c>
      <c r="D38" s="47"/>
      <c r="E38" s="47">
        <v>0</v>
      </c>
      <c r="F38" s="47">
        <v>0</v>
      </c>
      <c r="G38" s="58">
        <f t="shared" si="2"/>
        <v>0</v>
      </c>
    </row>
    <row r="39" s="40" customFormat="1" ht="17.25" hidden="1" customHeight="1" spans="1:7">
      <c r="A39" s="67" t="s">
        <v>43</v>
      </c>
      <c r="B39" s="67"/>
      <c r="C39" s="67" t="s">
        <v>24</v>
      </c>
      <c r="D39" s="47"/>
      <c r="E39" s="47">
        <v>0</v>
      </c>
      <c r="F39" s="47">
        <v>0</v>
      </c>
      <c r="G39" s="58">
        <f t="shared" si="2"/>
        <v>0</v>
      </c>
    </row>
    <row r="40" s="40" customFormat="1" ht="17.25" customHeight="1" spans="1:7">
      <c r="A40" s="67" t="s">
        <v>44</v>
      </c>
      <c r="B40" s="67"/>
      <c r="C40" s="67"/>
      <c r="D40" s="47">
        <v>20</v>
      </c>
      <c r="E40" s="47">
        <v>25</v>
      </c>
      <c r="F40" s="47">
        <v>1</v>
      </c>
      <c r="G40" s="58">
        <f t="shared" si="2"/>
        <v>500</v>
      </c>
    </row>
    <row r="41" s="3" customFormat="1" ht="17.25" customHeight="1" spans="1:7">
      <c r="A41" s="69"/>
      <c r="B41" s="70"/>
      <c r="C41" s="71"/>
      <c r="D41" s="68"/>
      <c r="E41" s="47"/>
      <c r="F41" s="47"/>
      <c r="G41" s="58">
        <f t="shared" si="2"/>
        <v>0</v>
      </c>
    </row>
    <row r="42" s="3" customFormat="1" ht="17.25" customHeight="1" spans="1:7">
      <c r="A42" s="63" t="s">
        <v>45</v>
      </c>
      <c r="B42" s="64"/>
      <c r="C42" s="64"/>
      <c r="D42" s="64"/>
      <c r="E42" s="64"/>
      <c r="F42" s="64"/>
      <c r="G42" s="65">
        <f>SUM(G29:G41)</f>
        <v>870</v>
      </c>
    </row>
    <row r="43" s="4" customFormat="1" ht="17.25" customHeight="1" spans="1:7">
      <c r="A43" s="26" t="s">
        <v>46</v>
      </c>
      <c r="B43" s="27"/>
      <c r="C43" s="27"/>
      <c r="D43" s="27"/>
      <c r="E43" s="27"/>
      <c r="F43" s="27"/>
      <c r="G43" s="28"/>
    </row>
    <row r="44" s="3" customFormat="1" ht="17.25" customHeight="1" spans="1:7">
      <c r="A44" s="72" t="s">
        <v>47</v>
      </c>
      <c r="B44" s="73"/>
      <c r="C44" s="74">
        <v>0.06</v>
      </c>
      <c r="D44" s="75"/>
      <c r="E44" s="75"/>
      <c r="F44" s="76"/>
      <c r="G44" s="77">
        <f>(G27+G42+G17)*C44</f>
        <v>1106.4</v>
      </c>
    </row>
    <row r="45" s="3" customFormat="1" ht="21" customHeight="1" spans="1:7">
      <c r="A45" s="78" t="s">
        <v>48</v>
      </c>
      <c r="B45" s="53"/>
      <c r="C45" s="53"/>
      <c r="D45" s="53"/>
      <c r="E45" s="53"/>
      <c r="F45" s="54"/>
      <c r="G45" s="55">
        <f>G27+G42+G44+G17</f>
        <v>19546.4</v>
      </c>
    </row>
    <row r="46" s="4" customFormat="1" ht="17.25" customHeight="1" spans="1:7">
      <c r="A46" s="79" t="s">
        <v>49</v>
      </c>
      <c r="B46" s="80"/>
      <c r="C46" s="80"/>
      <c r="D46" s="80"/>
      <c r="E46" s="80"/>
      <c r="F46" s="80"/>
      <c r="G46" s="81"/>
    </row>
    <row r="47" s="3" customFormat="1" ht="17.25" customHeight="1" spans="1:7">
      <c r="A47" s="82" t="s">
        <v>50</v>
      </c>
      <c r="B47" s="83"/>
      <c r="C47" s="84">
        <v>0.06</v>
      </c>
      <c r="D47" s="85"/>
      <c r="E47" s="85"/>
      <c r="F47" s="86"/>
      <c r="G47" s="87">
        <f>G45*C47</f>
        <v>1172.784</v>
      </c>
    </row>
    <row r="48" s="3" customFormat="1" ht="17.25" customHeight="1" spans="1:7">
      <c r="A48" s="88" t="s">
        <v>51</v>
      </c>
      <c r="B48" s="89"/>
      <c r="C48" s="89"/>
      <c r="D48" s="89"/>
      <c r="E48" s="89"/>
      <c r="F48" s="89"/>
      <c r="G48" s="90">
        <f>G45+G47</f>
        <v>20719.184</v>
      </c>
    </row>
    <row r="49" s="3" customFormat="1" ht="17.25" customHeight="1" spans="1:7">
      <c r="A49" s="91" t="s">
        <v>52</v>
      </c>
      <c r="B49" s="92"/>
      <c r="C49" s="92"/>
      <c r="D49" s="92"/>
      <c r="E49" s="92"/>
      <c r="F49" s="92"/>
      <c r="G49" s="90">
        <f>G48/25</f>
        <v>828.76736</v>
      </c>
    </row>
    <row r="50" s="3" customFormat="1" spans="1:7">
      <c r="A50" s="8"/>
      <c r="B50" s="8"/>
      <c r="C50" s="8"/>
      <c r="D50" s="8"/>
      <c r="E50" s="8"/>
      <c r="F50" s="8"/>
      <c r="G50" s="8"/>
    </row>
    <row r="51" s="3" customFormat="1" ht="12.75" customHeight="1" spans="1:7">
      <c r="A51" s="93"/>
      <c r="B51" s="93"/>
      <c r="C51" s="93"/>
      <c r="D51" s="93"/>
      <c r="E51" s="93"/>
      <c r="F51" s="93"/>
      <c r="G51" s="93"/>
    </row>
    <row r="52" s="3" customFormat="1" ht="11.5" spans="1:7">
      <c r="A52" s="93"/>
      <c r="B52" s="93"/>
      <c r="C52" s="93"/>
      <c r="D52" s="93"/>
      <c r="E52" s="93"/>
      <c r="F52" s="93"/>
      <c r="G52" s="93"/>
    </row>
  </sheetData>
  <mergeCells count="27">
    <mergeCell ref="A3:G3"/>
    <mergeCell ref="A4:B4"/>
    <mergeCell ref="A5:B5"/>
    <mergeCell ref="A6:B6"/>
    <mergeCell ref="A7:B7"/>
    <mergeCell ref="A9:B9"/>
    <mergeCell ref="A10:G10"/>
    <mergeCell ref="A17:F17"/>
    <mergeCell ref="A18:G18"/>
    <mergeCell ref="A26:F26"/>
    <mergeCell ref="A27:F27"/>
    <mergeCell ref="A28:G28"/>
    <mergeCell ref="A41:B41"/>
    <mergeCell ref="A42:F42"/>
    <mergeCell ref="A43:G43"/>
    <mergeCell ref="A44:B44"/>
    <mergeCell ref="C44:F44"/>
    <mergeCell ref="A45:F45"/>
    <mergeCell ref="A46:G46"/>
    <mergeCell ref="A47:B47"/>
    <mergeCell ref="C47:F47"/>
    <mergeCell ref="A48:F48"/>
    <mergeCell ref="A49:F49"/>
    <mergeCell ref="A11:A16"/>
    <mergeCell ref="A19:A22"/>
    <mergeCell ref="A23:A25"/>
    <mergeCell ref="A51:G5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D13" sqref="D13"/>
    </sheetView>
  </sheetViews>
  <sheetFormatPr defaultColWidth="9" defaultRowHeight="12.5"/>
  <cols>
    <col min="1" max="1" width="15.4166666666667" style="5" customWidth="1"/>
    <col min="2" max="2" width="33.25" style="5" customWidth="1"/>
    <col min="3" max="3" width="19" style="6" customWidth="1"/>
    <col min="4" max="4" width="8.58333333333333" style="7" customWidth="1"/>
    <col min="5" max="5" width="11" style="7" customWidth="1"/>
    <col min="6" max="6" width="8.58333333333333" style="7" customWidth="1"/>
    <col min="7" max="7" width="11.9166666666667" style="7" customWidth="1"/>
    <col min="8" max="8" width="16.3333333333333" style="8" customWidth="1"/>
    <col min="9" max="16384" width="9" style="8"/>
  </cols>
  <sheetData>
    <row r="1" s="1" customFormat="1" ht="13" spans="1:4">
      <c r="A1" s="9"/>
      <c r="B1" s="9"/>
      <c r="C1" s="10"/>
      <c r="D1" s="11"/>
    </row>
    <row r="2" s="1" customFormat="1" ht="13" spans="1:4">
      <c r="A2" s="9"/>
      <c r="B2" s="9"/>
      <c r="C2" s="10"/>
      <c r="D2" s="11"/>
    </row>
    <row r="3" s="1" customFormat="1" ht="45" customHeight="1" spans="1:7">
      <c r="A3" s="12" t="s">
        <v>68</v>
      </c>
      <c r="B3" s="12"/>
      <c r="C3" s="12"/>
      <c r="D3" s="12"/>
      <c r="E3" s="12"/>
      <c r="F3" s="12"/>
      <c r="G3" s="12"/>
    </row>
    <row r="4" s="2" customFormat="1" ht="13" spans="1:7">
      <c r="A4" s="13" t="s">
        <v>69</v>
      </c>
      <c r="B4" s="13"/>
      <c r="C4" s="14"/>
      <c r="D4" s="13" t="s">
        <v>70</v>
      </c>
      <c r="E4" s="15"/>
      <c r="F4" s="15"/>
      <c r="G4" s="15"/>
    </row>
    <row r="5" s="2" customFormat="1" ht="13" spans="1:7">
      <c r="A5" s="13" t="s">
        <v>71</v>
      </c>
      <c r="B5" s="13"/>
      <c r="C5" s="16"/>
      <c r="D5" s="13" t="s">
        <v>72</v>
      </c>
      <c r="E5" s="15"/>
      <c r="F5" s="15"/>
      <c r="G5" s="15"/>
    </row>
    <row r="6" s="2" customFormat="1" ht="13" spans="1:7">
      <c r="A6" s="13" t="s">
        <v>73</v>
      </c>
      <c r="B6" s="13"/>
      <c r="C6" s="15"/>
      <c r="D6" s="13" t="s">
        <v>74</v>
      </c>
      <c r="E6" s="15"/>
      <c r="F6" s="15"/>
      <c r="G6" s="15"/>
    </row>
    <row r="7" s="2" customFormat="1" ht="13" spans="1:7">
      <c r="A7" s="13" t="s">
        <v>75</v>
      </c>
      <c r="B7" s="13"/>
      <c r="C7" s="15"/>
      <c r="D7" s="17" t="s">
        <v>76</v>
      </c>
      <c r="E7" s="15"/>
      <c r="F7" s="15"/>
      <c r="G7" s="15"/>
    </row>
    <row r="8" s="3" customFormat="1" ht="12.25" spans="1:7">
      <c r="A8" s="18"/>
      <c r="B8" s="18"/>
      <c r="C8" s="19"/>
      <c r="D8" s="20"/>
      <c r="E8" s="20"/>
      <c r="F8" s="20"/>
      <c r="G8" s="20"/>
    </row>
    <row r="9" s="4" customFormat="1" ht="41" customHeight="1" spans="1:7">
      <c r="A9" s="21" t="s">
        <v>13</v>
      </c>
      <c r="B9" s="22"/>
      <c r="C9" s="23" t="s">
        <v>14</v>
      </c>
      <c r="D9" s="23" t="s">
        <v>15</v>
      </c>
      <c r="E9" s="24" t="s">
        <v>77</v>
      </c>
      <c r="F9" s="24" t="s">
        <v>78</v>
      </c>
      <c r="G9" s="25" t="s">
        <v>79</v>
      </c>
    </row>
    <row r="10" s="4" customFormat="1" ht="19.5" customHeight="1" spans="1:8">
      <c r="A10" s="26" t="s">
        <v>80</v>
      </c>
      <c r="B10" s="27"/>
      <c r="C10" s="27"/>
      <c r="D10" s="27"/>
      <c r="E10" s="27"/>
      <c r="F10" s="27"/>
      <c r="G10" s="28"/>
      <c r="H10" s="29"/>
    </row>
    <row r="11" s="3" customFormat="1" ht="24" spans="1:8">
      <c r="A11" s="30" t="s">
        <v>81</v>
      </c>
      <c r="B11" s="31" t="s">
        <v>82</v>
      </c>
      <c r="C11" s="31" t="s">
        <v>83</v>
      </c>
      <c r="D11" s="32"/>
      <c r="E11" s="32">
        <v>35</v>
      </c>
      <c r="F11" s="32">
        <v>1</v>
      </c>
      <c r="G11" s="33">
        <f t="shared" ref="G11:G16" si="0">F11*E11*D11</f>
        <v>0</v>
      </c>
      <c r="H11" s="34"/>
    </row>
    <row r="12" s="3" customFormat="1" ht="24" spans="1:8">
      <c r="A12" s="35"/>
      <c r="B12" s="31" t="s">
        <v>60</v>
      </c>
      <c r="C12" s="31" t="s">
        <v>84</v>
      </c>
      <c r="D12" s="32"/>
      <c r="E12" s="32">
        <v>15</v>
      </c>
      <c r="F12" s="32">
        <v>1</v>
      </c>
      <c r="G12" s="33">
        <f t="shared" si="0"/>
        <v>0</v>
      </c>
      <c r="H12" s="34"/>
    </row>
    <row r="13" s="3" customFormat="1" ht="48" spans="1:8">
      <c r="A13" s="35"/>
      <c r="B13" s="31" t="s">
        <v>85</v>
      </c>
      <c r="C13" s="31" t="s">
        <v>86</v>
      </c>
      <c r="D13" s="32"/>
      <c r="E13" s="32">
        <v>1</v>
      </c>
      <c r="F13" s="32">
        <v>1</v>
      </c>
      <c r="G13" s="33">
        <f t="shared" si="0"/>
        <v>0</v>
      </c>
      <c r="H13" s="36" t="s">
        <v>87</v>
      </c>
    </row>
    <row r="14" s="3" customFormat="1" ht="12" spans="1:7">
      <c r="A14" s="35"/>
      <c r="B14" s="31" t="s">
        <v>88</v>
      </c>
      <c r="C14" s="31"/>
      <c r="D14" s="32"/>
      <c r="E14" s="32">
        <v>70</v>
      </c>
      <c r="F14" s="32">
        <v>1</v>
      </c>
      <c r="G14" s="33">
        <f t="shared" si="0"/>
        <v>0</v>
      </c>
    </row>
    <row r="15" s="3" customFormat="1" ht="12" spans="1:7">
      <c r="A15" s="35"/>
      <c r="B15" s="31" t="s">
        <v>89</v>
      </c>
      <c r="C15" s="31"/>
      <c r="D15" s="32"/>
      <c r="E15" s="32">
        <v>50</v>
      </c>
      <c r="F15" s="32">
        <v>1</v>
      </c>
      <c r="G15" s="33">
        <f t="shared" si="0"/>
        <v>0</v>
      </c>
    </row>
    <row r="16" s="3" customFormat="1" ht="12" spans="1:8">
      <c r="A16" s="35"/>
      <c r="B16" s="31" t="s">
        <v>90</v>
      </c>
      <c r="C16" s="31"/>
      <c r="D16" s="32"/>
      <c r="E16" s="32">
        <v>10</v>
      </c>
      <c r="F16" s="32">
        <v>1</v>
      </c>
      <c r="G16" s="33">
        <f t="shared" si="0"/>
        <v>0</v>
      </c>
      <c r="H16" s="36" t="s">
        <v>91</v>
      </c>
    </row>
    <row r="17" s="3" customFormat="1" ht="12" spans="1:7">
      <c r="A17" s="35"/>
      <c r="B17" s="31"/>
      <c r="C17" s="31"/>
      <c r="D17" s="32"/>
      <c r="E17" s="32"/>
      <c r="F17" s="32"/>
      <c r="G17" s="33">
        <f>D17*E17*F17</f>
        <v>0</v>
      </c>
    </row>
    <row r="18" s="3" customFormat="1" ht="13.5" spans="1:7">
      <c r="A18" s="37" t="s">
        <v>92</v>
      </c>
      <c r="B18" s="38"/>
      <c r="C18" s="38"/>
      <c r="D18" s="38"/>
      <c r="E18" s="38"/>
      <c r="F18" s="38"/>
      <c r="G18" s="39">
        <f>SUM(G11:G17)</f>
        <v>0</v>
      </c>
    </row>
    <row r="19" s="3" customFormat="1" ht="13" spans="1:11">
      <c r="A19" s="8" t="s">
        <v>93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7">
      <c r="A20" s="8"/>
      <c r="B20" s="8"/>
      <c r="C20" s="8"/>
      <c r="D20" s="8"/>
      <c r="E20" s="8"/>
      <c r="F20" s="8"/>
      <c r="G20" s="8"/>
    </row>
  </sheetData>
  <mergeCells count="12">
    <mergeCell ref="A3:G3"/>
    <mergeCell ref="D4:G4"/>
    <mergeCell ref="A5:B5"/>
    <mergeCell ref="D5:G5"/>
    <mergeCell ref="A6:B6"/>
    <mergeCell ref="D6:G6"/>
    <mergeCell ref="A7:B7"/>
    <mergeCell ref="D7:G7"/>
    <mergeCell ref="A9:B9"/>
    <mergeCell ref="A10:G10"/>
    <mergeCell ref="A18:F18"/>
    <mergeCell ref="A11:A17"/>
  </mergeCells>
  <pageMargins left="0.7" right="0.7" top="0.75" bottom="0.75" header="0.3" footer="0.3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结算单-地接社</vt:lpstr>
      <vt:lpstr>报价单-地接社</vt:lpstr>
      <vt:lpstr>报价单-酒店直采专用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2023-07-22T03:08:28Z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2052-12.1.0.15120</vt:lpwstr>
  </property>
</Properties>
</file>