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5月31日workshop\"/>
    </mc:Choice>
  </mc:AlternateContent>
  <bookViews>
    <workbookView xWindow="0" yWindow="0" windowWidth="16635" windowHeight="7380" tabRatio="822" firstSheet="2" activeTab="2"/>
  </bookViews>
  <sheets>
    <sheet name="Sheet1" sheetId="1" state="hidden" r:id="rId1"/>
    <sheet name="华山国际酒店二区报价 " sheetId="2" state="hidden" r:id="rId2"/>
    <sheet name="上海南翔佳日酒店" sheetId="12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21" i="12" l="1"/>
  <c r="I20" i="12"/>
  <c r="I19" i="12"/>
  <c r="I22" i="12" s="1"/>
  <c r="I17" i="12"/>
  <c r="I16" i="12"/>
  <c r="I14" i="12"/>
  <c r="I13" i="12"/>
  <c r="I15" i="12" s="1"/>
  <c r="I11" i="12"/>
  <c r="I10" i="12"/>
  <c r="I18" i="12" l="1"/>
  <c r="I12" i="12"/>
  <c r="I23" i="12" s="1"/>
  <c r="I24" i="12" l="1"/>
  <c r="I25" i="12" s="1"/>
  <c r="I26" i="12" s="1"/>
  <c r="I33" i="8" l="1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33" i="2"/>
  <c r="I25" i="2"/>
  <c r="I24" i="2"/>
  <c r="I21" i="2"/>
  <c r="I28" i="2" s="1"/>
  <c r="I17" i="2"/>
  <c r="I18" i="2" s="1"/>
  <c r="I13" i="2"/>
  <c r="I15" i="2" s="1"/>
  <c r="I12" i="2"/>
  <c r="B15" i="1"/>
  <c r="I34" i="2" l="1"/>
  <c r="I35" i="8"/>
  <c r="I36" i="8" s="1"/>
  <c r="I37" i="8" s="1"/>
  <c r="I35" i="2" l="1"/>
  <c r="I36" i="2" s="1"/>
  <c r="I37" i="2" s="1"/>
</calcChain>
</file>

<file path=xl/sharedStrings.xml><?xml version="1.0" encoding="utf-8"?>
<sst xmlns="http://schemas.openxmlformats.org/spreadsheetml/2006/main" count="310" uniqueCount="136">
  <si>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</si>
  <si>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</si>
  <si>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</si>
  <si>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</si>
  <si>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</si>
  <si>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</si>
  <si>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</si>
  <si>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</si>
  <si>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</si>
  <si>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</si>
  <si>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</si>
  <si>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</si>
  <si>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</si>
  <si>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</si>
  <si>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</si>
  <si>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</si>
  <si>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</si>
  <si>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</si>
  <si>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</si>
  <si>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</si>
  <si>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</si>
  <si>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</si>
  <si>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</si>
  <si>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</si>
  <si>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</si>
  <si>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</si>
  <si>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</si>
  <si>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</si>
  <si>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</si>
  <si>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</si>
  <si>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</si>
  <si>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</si>
  <si>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</si>
  <si>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</si>
  <si>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</si>
  <si>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</si>
  <si>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</si>
  <si>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</si>
  <si>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</si>
  <si>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</si>
  <si>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</si>
  <si>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</si>
  <si>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</si>
  <si>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</si>
  <si>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</si>
  <si>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</si>
  <si>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</si>
  <si>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</si>
  <si>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</si>
  <si>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</si>
  <si>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</si>
  <si>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</si>
  <si>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</si>
  <si>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</si>
  <si>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</si>
  <si>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</si>
  <si>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</si>
  <si>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</si>
  <si>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</si>
  <si>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</si>
  <si>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</si>
  <si>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</si>
  <si>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</si>
  <si>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</si>
  <si>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</si>
  <si>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</si>
  <si>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</si>
  <si>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</si>
  <si>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</si>
  <si>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</si>
  <si>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</si>
  <si>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</si>
  <si>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</si>
  <si>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</si>
  <si>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</si>
  <si>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</si>
  <si>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</si>
  <si>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</si>
  <si>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</si>
  <si>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</si>
  <si>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</si>
  <si>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</si>
  <si>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</si>
  <si>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</si>
  <si>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</si>
  <si>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</si>
  <si>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</si>
  <si>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</si>
  <si>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</si>
  <si>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</si>
  <si>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</si>
  <si>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</si>
  <si>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</si>
  <si>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</si>
  <si>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</si>
  <si>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</si>
  <si>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</si>
  <si>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</si>
  <si>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</si>
  <si>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</si>
  <si>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</si>
  <si>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</si>
  <si>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</si>
  <si>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</si>
  <si>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</si>
  <si>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</si>
  <si>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</si>
  <si>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</si>
  <si>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 xml:space="preserve">2018上半年售后配件供应商业务论坛 
</t>
  </si>
  <si>
    <t>时间：</t>
  </si>
  <si>
    <t>地点</t>
  </si>
  <si>
    <t>上海</t>
  </si>
  <si>
    <t>用餐</t>
  </si>
  <si>
    <t>自助午餐</t>
  </si>
  <si>
    <t>物料费</t>
  </si>
  <si>
    <t>胸卡&amp;胸卡带</t>
  </si>
  <si>
    <t>张</t>
  </si>
  <si>
    <t>物料费用合计</t>
  </si>
  <si>
    <t>执行人员交通费action agent transport 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</si>
  <si>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</si>
  <si>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</si>
  <si>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</si>
  <si>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</si>
  <si>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</si>
  <si>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</si>
  <si>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</si>
  <si>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</si>
  <si>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投影+幕布</t>
  </si>
  <si>
    <t>停车费</t>
  </si>
  <si>
    <t>停车费券</t>
  </si>
  <si>
    <t>2018上半年售后配件供应商业务论坛</t>
  </si>
  <si>
    <t>2018年5月31日</t>
  </si>
  <si>
    <t>上海南翔佳日酒店</t>
  </si>
  <si>
    <t>195平方米</t>
  </si>
  <si>
    <t>上午一场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</si>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</sst>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\¥#,##0.00;\¥\-#,##0.00"/>
    <numFmt numFmtId="165" formatCode="\¥#,##0.00_);[Red]\(\¥#,##0.00\)"/>
    <numFmt numFmtId="166" formatCode="\¥#,##0.00"/>
    <numFmt numFmtId="167" formatCode="0_ "/>
    <numFmt numFmtId="168" formatCode="0.00_ "/>
  </numFmts>
  <fonts count="36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9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/>
    <xf numFmtId="0" fontId="15" fillId="11" borderId="0" applyNumberFormat="0" applyBorder="0" applyProtection="0">
      <alignment vertical="center"/>
    </xf>
    <xf numFmtId="43" fontId="35" fillId="0" borderId="0" applyFont="0" applyFill="0" applyBorder="0" applyAlignment="0" applyProtection="0"/>
    <xf numFmtId="0" fontId="35" fillId="0" borderId="0"/>
    <xf numFmtId="0" fontId="15" fillId="6" borderId="0" applyNumberFormat="0" applyBorder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5" fillId="15" borderId="47" applyNumberFormat="0" applyProtection="0">
      <alignment vertical="center"/>
    </xf>
    <xf numFmtId="0" fontId="28" fillId="0" borderId="49" applyNumberFormat="0" applyProtection="0">
      <alignment vertical="center"/>
    </xf>
    <xf numFmtId="0" fontId="15" fillId="22" borderId="0" applyNumberFormat="0" applyBorder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13" borderId="0" applyNumberFormat="0" applyBorder="0" applyProtection="0">
      <alignment vertical="center"/>
    </xf>
    <xf numFmtId="0" fontId="15" fillId="24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27" fillId="0" borderId="0"/>
    <xf numFmtId="0" fontId="15" fillId="9" borderId="0" applyNumberFormat="0" applyBorder="0" applyProtection="0">
      <alignment vertical="center"/>
    </xf>
    <xf numFmtId="0" fontId="15" fillId="20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5" fillId="17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35" fillId="0" borderId="0"/>
    <xf numFmtId="0" fontId="17" fillId="9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8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19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31" fillId="22" borderId="0" applyNumberFormat="0" applyBorder="0" applyProtection="0">
      <alignment vertical="center"/>
    </xf>
    <xf numFmtId="0" fontId="30" fillId="10" borderId="47" applyNumberFormat="0" applyProtection="0">
      <alignment vertical="center"/>
    </xf>
    <xf numFmtId="0" fontId="34" fillId="25" borderId="52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20" fillId="13" borderId="0" applyNumberFormat="0" applyBorder="0" applyProtection="0">
      <alignment vertical="center"/>
    </xf>
    <xf numFmtId="0" fontId="23" fillId="0" borderId="46" applyNumberFormat="0" applyProtection="0">
      <alignment vertical="center"/>
    </xf>
    <xf numFmtId="0" fontId="26" fillId="0" borderId="48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16" fillId="0" borderId="44" applyNumberFormat="0" applyProtection="0">
      <alignment vertical="center"/>
    </xf>
    <xf numFmtId="0" fontId="24" fillId="4" borderId="0" applyNumberFormat="0" applyBorder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5" fillId="23" borderId="51" applyNumberFormat="0" applyProtection="0">
      <alignment vertical="center"/>
    </xf>
    <xf numFmtId="0" fontId="29" fillId="10" borderId="50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14" fillId="0" borderId="0">
      <alignment vertical="center"/>
    </xf>
    <xf numFmtId="0" fontId="19" fillId="0" borderId="45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4" fillId="0" borderId="0"/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</cellStyleXfs>
  <cellXfs count="20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5" fontId="2" fillId="5" borderId="8" xfId="0" applyNumberFormat="1" applyFont="1" applyFill="1" applyBorder="1" applyAlignment="1">
      <alignment horizontal="right" vertical="center"/>
    </xf>
    <xf numFmtId="165" fontId="1" fillId="3" borderId="15" xfId="2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65" fontId="2" fillId="0" borderId="8" xfId="2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5" fontId="3" fillId="5" borderId="8" xfId="2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5" fontId="1" fillId="7" borderId="15" xfId="2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5" fontId="1" fillId="7" borderId="16" xfId="2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65" fontId="1" fillId="3" borderId="14" xfId="0" applyNumberFormat="1" applyFont="1" applyFill="1" applyBorder="1" applyAlignment="1">
      <alignment horizontal="right" vertical="center"/>
    </xf>
    <xf numFmtId="165" fontId="2" fillId="3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 wrapText="1"/>
    </xf>
    <xf numFmtId="165" fontId="1" fillId="3" borderId="26" xfId="0" applyNumberFormat="1" applyFont="1" applyFill="1" applyBorder="1" applyAlignment="1">
      <alignment horizontal="lef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left" vertical="center"/>
    </xf>
    <xf numFmtId="165" fontId="2" fillId="0" borderId="27" xfId="0" applyNumberFormat="1" applyFont="1" applyFill="1" applyBorder="1" applyAlignment="1">
      <alignment horizontal="left" vertical="center" wrapText="1"/>
    </xf>
    <xf numFmtId="165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65" fontId="1" fillId="6" borderId="8" xfId="0" applyNumberFormat="1" applyFont="1" applyFill="1" applyBorder="1" applyAlignment="1">
      <alignment horizontal="right" vertical="center"/>
    </xf>
    <xf numFmtId="165" fontId="1" fillId="6" borderId="26" xfId="0" applyNumberFormat="1" applyFont="1" applyFill="1" applyBorder="1" applyAlignment="1">
      <alignment horizontal="left" vertical="center"/>
    </xf>
    <xf numFmtId="165" fontId="1" fillId="7" borderId="8" xfId="0" applyNumberFormat="1" applyFont="1" applyFill="1" applyBorder="1" applyAlignment="1">
      <alignment horizontal="right" vertical="center"/>
    </xf>
    <xf numFmtId="165" fontId="1" fillId="7" borderId="26" xfId="0" applyNumberFormat="1" applyFont="1" applyFill="1" applyBorder="1" applyAlignment="1">
      <alignment horizontal="left" vertical="center"/>
    </xf>
    <xf numFmtId="165" fontId="4" fillId="8" borderId="23" xfId="0" applyNumberFormat="1" applyFont="1" applyFill="1" applyBorder="1" applyAlignment="1">
      <alignment horizontal="right" vertical="center"/>
    </xf>
    <xf numFmtId="165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5" fontId="1" fillId="3" borderId="13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top"/>
    </xf>
    <xf numFmtId="16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65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left" vertical="center"/>
    </xf>
    <xf numFmtId="165" fontId="1" fillId="3" borderId="8" xfId="0" applyNumberFormat="1" applyFont="1" applyFill="1" applyBorder="1" applyAlignment="1">
      <alignment horizontal="left" vertical="center"/>
    </xf>
    <xf numFmtId="165" fontId="2" fillId="0" borderId="8" xfId="0" applyNumberFormat="1" applyFont="1" applyFill="1" applyBorder="1" applyAlignment="1">
      <alignment vertical="center"/>
    </xf>
    <xf numFmtId="165" fontId="1" fillId="6" borderId="8" xfId="0" applyNumberFormat="1" applyFont="1" applyFill="1" applyBorder="1" applyAlignment="1">
      <alignment horizontal="left" vertical="center"/>
    </xf>
    <xf numFmtId="165" fontId="6" fillId="6" borderId="8" xfId="0" applyNumberFormat="1" applyFont="1" applyFill="1" applyBorder="1" applyAlignment="1">
      <alignment horizontal="right" vertical="center"/>
    </xf>
    <xf numFmtId="165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6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49" fontId="2" fillId="0" borderId="0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8" fontId="10" fillId="10" borderId="22" xfId="0" applyNumberFormat="1" applyFont="1" applyFill="1" applyBorder="1" applyAlignment="1">
      <alignment horizontal="right" vertical="center"/>
    </xf>
    <xf numFmtId="16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18" xfId="2" applyNumberFormat="1" applyFont="1" applyFill="1" applyBorder="1" applyAlignment="1">
      <alignment horizontal="center" vertical="center"/>
    </xf>
    <xf numFmtId="165" fontId="1" fillId="0" borderId="20" xfId="2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5" fontId="2" fillId="3" borderId="16" xfId="2" applyNumberFormat="1" applyFont="1" applyFill="1" applyBorder="1" applyAlignment="1">
      <alignment horizontal="center" vertical="center"/>
    </xf>
    <xf numFmtId="165" fontId="1" fillId="7" borderId="15" xfId="2" applyNumberFormat="1" applyFont="1" applyFill="1" applyBorder="1" applyAlignment="1">
      <alignment horizontal="left" vertical="center"/>
    </xf>
    <xf numFmtId="165" fontId="1" fillId="7" borderId="16" xfId="2" applyNumberFormat="1" applyFont="1" applyFill="1" applyBorder="1" applyAlignment="1">
      <alignment horizontal="left" vertical="center"/>
    </xf>
    <xf numFmtId="165" fontId="1" fillId="3" borderId="17" xfId="2" applyNumberFormat="1" applyFont="1" applyFill="1" applyBorder="1" applyAlignment="1">
      <alignment horizontal="left" vertical="center"/>
    </xf>
    <xf numFmtId="165" fontId="1" fillId="3" borderId="8" xfId="2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65" fontId="2" fillId="0" borderId="13" xfId="2" applyNumberFormat="1" applyFont="1" applyFill="1" applyBorder="1" applyAlignment="1">
      <alignment horizontal="center" vertical="center"/>
    </xf>
    <xf numFmtId="165" fontId="2" fillId="0" borderId="14" xfId="2" applyNumberFormat="1" applyFont="1" applyFill="1" applyBorder="1" applyAlignment="1">
      <alignment horizontal="center" vertical="center"/>
    </xf>
    <xf numFmtId="165" fontId="2" fillId="2" borderId="13" xfId="2" applyNumberFormat="1" applyFont="1" applyFill="1" applyBorder="1" applyAlignment="1">
      <alignment horizontal="center" vertical="center"/>
    </xf>
    <xf numFmtId="165" fontId="2" fillId="2" borderId="14" xfId="2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5" fontId="1" fillId="3" borderId="15" xfId="2" applyNumberFormat="1" applyFont="1" applyFill="1" applyBorder="1" applyAlignment="1">
      <alignment horizontal="left" vertical="center"/>
    </xf>
    <xf numFmtId="165" fontId="1" fillId="3" borderId="16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</cellXfs>
  <cellStyles count="64">
    <cellStyle name="_ET_STYLE_NoName_00_" xfId="5"/>
    <cellStyle name="0,0_x000a__x000a_NA_x000a__x000a_" xfId="14"/>
    <cellStyle name="0,0_x005f_x000d__x005f_x000a_NA_x005f_x000d__x005f_x000a_" xfId="9"/>
    <cellStyle name="20% - Accent1" xfId="16"/>
    <cellStyle name="20% - Accent2" xfId="8"/>
    <cellStyle name="20% - Accent3" xfId="10"/>
    <cellStyle name="20% - Accent4" xfId="1"/>
    <cellStyle name="20% - Accent5" xfId="11"/>
    <cellStyle name="20% - Accent6" xfId="13"/>
    <cellStyle name="40% - Accent1" xfId="17"/>
    <cellStyle name="40% - Accent2" xfId="18"/>
    <cellStyle name="40% - Accent3" xfId="15"/>
    <cellStyle name="40% - Accent4" xfId="19"/>
    <cellStyle name="40% - Accent5" xfId="20"/>
    <cellStyle name="40% - Accent6" xfId="4"/>
    <cellStyle name="60% - Accent1" xfId="12"/>
    <cellStyle name="60% - Accent2" xfId="21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7"/>
    <cellStyle name="Heading 4" xfId="40"/>
    <cellStyle name="Input" xfId="6"/>
    <cellStyle name="Linked Cell" xfId="41"/>
    <cellStyle name="Neutral" xfId="42"/>
    <cellStyle name="Normal 2" xfId="43"/>
    <cellStyle name="Normal 3" xfId="44"/>
    <cellStyle name="Note" xfId="45"/>
    <cellStyle name="Output" xfId="46"/>
    <cellStyle name="Title" xfId="47"/>
    <cellStyle name="Total" xfId="49"/>
    <cellStyle name="Warning Text" xfId="50"/>
    <cellStyle name="常规" xfId="0" builtinId="0"/>
    <cellStyle name="常规 2" xfId="48"/>
    <cellStyle name="常规 2 2" xfId="22"/>
    <cellStyle name="常规 2 2 2" xfId="51"/>
    <cellStyle name="常规 3" xfId="52"/>
    <cellStyle name="常规 4" xfId="53"/>
    <cellStyle name="常规 5" xfId="54"/>
    <cellStyle name="常规 6" xfId="3"/>
    <cellStyle name="常规 7" xfId="55"/>
    <cellStyle name="逗号" xfId="56"/>
    <cellStyle name="普通 2" xfId="57"/>
    <cellStyle name="普通 3" xfId="58"/>
    <cellStyle name="千位分隔" xfId="2" builtinId="3"/>
    <cellStyle name="千位分隔 2" xfId="59"/>
    <cellStyle name="千位分隔 3" xfId="60"/>
    <cellStyle name="千位分隔 4" xfId="61"/>
    <cellStyle name="样式 1" xfId="62"/>
    <cellStyle name="一般_Sheet1" xfId="6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60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5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6"/>
      <c r="B1" s="96"/>
      <c r="C1" s="96"/>
      <c r="D1" s="139" t="s">
        <v>0</v>
      </c>
      <c r="E1" s="139"/>
      <c r="F1" s="139"/>
      <c r="G1" s="139"/>
      <c r="H1" s="96"/>
      <c r="I1" s="96"/>
      <c r="J1" s="96"/>
      <c r="K1" s="121"/>
    </row>
    <row r="2" spans="1:11" s="92" customFormat="1" ht="18">
      <c r="A2" s="98"/>
      <c r="B2" s="98"/>
      <c r="C2" s="98"/>
      <c r="D2" s="139"/>
      <c r="E2" s="139"/>
      <c r="F2" s="139"/>
      <c r="G2" s="139"/>
      <c r="H2" s="98"/>
      <c r="I2" s="98"/>
      <c r="J2" s="98"/>
    </row>
    <row r="3" spans="1:11" s="92" customFormat="1" ht="31.5">
      <c r="A3" s="98"/>
      <c r="B3" s="98"/>
      <c r="C3" s="98"/>
      <c r="D3" s="97"/>
      <c r="E3" s="97"/>
      <c r="F3" s="97"/>
      <c r="G3" s="97"/>
      <c r="H3" s="98"/>
      <c r="I3" s="98"/>
      <c r="J3" s="98"/>
    </row>
    <row r="4" spans="1:11" s="92" customFormat="1" ht="18">
      <c r="A4" s="99" t="s">
        <v>1</v>
      </c>
      <c r="B4" s="99" t="s">
        <v>2</v>
      </c>
      <c r="C4" s="99"/>
      <c r="D4" s="157" t="s">
        <v>3</v>
      </c>
      <c r="E4" s="157"/>
      <c r="F4" s="157"/>
      <c r="G4" s="157" t="s">
        <v>4</v>
      </c>
      <c r="H4" s="157"/>
      <c r="I4" s="157"/>
      <c r="J4" s="157"/>
      <c r="K4" s="122"/>
    </row>
    <row r="5" spans="1:11" s="92" customFormat="1" ht="18">
      <c r="A5" s="98" t="s">
        <v>5</v>
      </c>
      <c r="B5" s="100" t="s">
        <v>6</v>
      </c>
      <c r="C5" s="101" t="s">
        <v>7</v>
      </c>
      <c r="D5" s="99" t="s">
        <v>8</v>
      </c>
      <c r="E5" s="99"/>
      <c r="F5" s="157" t="s">
        <v>9</v>
      </c>
      <c r="G5" s="157"/>
      <c r="H5" s="158" t="s">
        <v>10</v>
      </c>
      <c r="I5" s="158"/>
      <c r="J5" s="158"/>
      <c r="K5" s="122"/>
    </row>
    <row r="6" spans="1:11" s="92" customFormat="1" ht="18">
      <c r="A6" s="98"/>
      <c r="B6" s="98"/>
      <c r="C6" s="98"/>
      <c r="D6" s="102"/>
      <c r="E6" s="98"/>
      <c r="F6" s="98"/>
      <c r="G6" s="98"/>
      <c r="H6" s="98"/>
      <c r="I6" s="98"/>
      <c r="J6" s="98"/>
    </row>
    <row r="7" spans="1:11" s="92" customFormat="1" ht="21.75" customHeight="1">
      <c r="A7" s="148" t="s">
        <v>11</v>
      </c>
      <c r="B7" s="140" t="s">
        <v>12</v>
      </c>
      <c r="C7" s="140" t="s">
        <v>13</v>
      </c>
      <c r="D7" s="140" t="s">
        <v>14</v>
      </c>
      <c r="E7" s="140"/>
      <c r="F7" s="140" t="s">
        <v>15</v>
      </c>
      <c r="G7" s="140"/>
      <c r="H7" s="140" t="s">
        <v>16</v>
      </c>
      <c r="I7" s="140" t="s">
        <v>17</v>
      </c>
      <c r="J7" s="152" t="s">
        <v>18</v>
      </c>
    </row>
    <row r="8" spans="1:11" s="92" customFormat="1" ht="20.25" customHeight="1">
      <c r="A8" s="149"/>
      <c r="B8" s="141"/>
      <c r="C8" s="141"/>
      <c r="D8" s="103" t="s">
        <v>19</v>
      </c>
      <c r="E8" s="104" t="s">
        <v>20</v>
      </c>
      <c r="F8" s="141"/>
      <c r="G8" s="141"/>
      <c r="H8" s="141"/>
      <c r="I8" s="141"/>
      <c r="J8" s="153"/>
    </row>
    <row r="9" spans="1:11" s="93" customFormat="1" ht="38.25" customHeight="1">
      <c r="A9" s="105"/>
      <c r="B9" s="150" t="s">
        <v>21</v>
      </c>
      <c r="C9" s="106"/>
      <c r="D9" s="107"/>
      <c r="E9" s="107"/>
      <c r="F9" s="154"/>
      <c r="G9" s="142"/>
      <c r="H9" s="108"/>
      <c r="I9" s="108"/>
      <c r="J9" s="123"/>
    </row>
    <row r="10" spans="1:11" s="93" customFormat="1" ht="38.25" customHeight="1">
      <c r="A10" s="105"/>
      <c r="B10" s="151"/>
      <c r="C10" s="106"/>
      <c r="D10" s="107"/>
      <c r="E10" s="107"/>
      <c r="F10" s="155"/>
      <c r="G10" s="156"/>
      <c r="H10" s="108"/>
      <c r="I10" s="108"/>
      <c r="J10" s="123"/>
    </row>
    <row r="11" spans="1:11" s="93" customFormat="1" ht="38.25" customHeight="1">
      <c r="A11" s="105"/>
      <c r="B11" s="151"/>
      <c r="C11" s="106"/>
      <c r="D11" s="107"/>
      <c r="E11" s="107"/>
      <c r="F11" s="154"/>
      <c r="G11" s="142"/>
      <c r="H11" s="108"/>
      <c r="I11" s="108"/>
      <c r="J11" s="123"/>
    </row>
    <row r="12" spans="1:11" s="93" customFormat="1" ht="21.75" customHeight="1">
      <c r="A12" s="105"/>
      <c r="B12" s="151"/>
      <c r="C12" s="106"/>
      <c r="D12" s="107"/>
      <c r="E12" s="107"/>
      <c r="F12" s="142"/>
      <c r="G12" s="142"/>
      <c r="H12" s="108"/>
      <c r="I12" s="108"/>
      <c r="J12" s="123"/>
    </row>
    <row r="13" spans="1:11" s="93" customFormat="1" ht="21.75" customHeight="1">
      <c r="A13" s="105"/>
      <c r="B13" s="151"/>
      <c r="C13" s="106"/>
      <c r="D13" s="107"/>
      <c r="E13" s="107"/>
      <c r="F13" s="142"/>
      <c r="G13" s="142"/>
      <c r="H13" s="108"/>
      <c r="I13" s="108"/>
      <c r="J13" s="123"/>
    </row>
    <row r="14" spans="1:11" s="93" customFormat="1" ht="21.75" customHeight="1">
      <c r="A14" s="105"/>
      <c r="B14" s="151"/>
      <c r="C14" s="106"/>
      <c r="D14" s="107"/>
      <c r="E14" s="107"/>
      <c r="F14" s="142"/>
      <c r="G14" s="142"/>
      <c r="H14" s="108"/>
      <c r="I14" s="108"/>
      <c r="J14" s="123"/>
    </row>
    <row r="15" spans="1:11" s="93" customFormat="1" ht="21.75" customHeight="1">
      <c r="A15" s="109" t="s">
        <v>22</v>
      </c>
      <c r="B15" s="143">
        <f>SUM(J9:J14)</f>
        <v>0</v>
      </c>
      <c r="C15" s="143"/>
      <c r="D15" s="143"/>
      <c r="E15" s="143"/>
      <c r="F15" s="143"/>
      <c r="G15" s="143"/>
      <c r="H15" s="143"/>
      <c r="I15" s="143"/>
      <c r="J15" s="144"/>
    </row>
    <row r="16" spans="1:11" s="93" customFormat="1" ht="18.75" customHeight="1">
      <c r="A16" s="145" t="s">
        <v>23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94" customFormat="1" ht="36.75" customHeight="1">
      <c r="A17" s="110" t="s">
        <v>24</v>
      </c>
      <c r="B17" s="111"/>
      <c r="C17" s="111"/>
      <c r="D17" s="112"/>
      <c r="E17" s="111" t="s">
        <v>25</v>
      </c>
      <c r="F17" s="111"/>
      <c r="G17" s="111"/>
      <c r="H17" s="111" t="s">
        <v>26</v>
      </c>
      <c r="I17" s="111"/>
      <c r="J17" s="124"/>
    </row>
    <row r="18" spans="1:10" s="94" customFormat="1" ht="36" customHeight="1">
      <c r="A18" s="113" t="s">
        <v>27</v>
      </c>
      <c r="B18" s="114"/>
      <c r="C18" s="114"/>
      <c r="D18" s="115"/>
      <c r="E18" s="114" t="s">
        <v>28</v>
      </c>
      <c r="F18" s="114"/>
      <c r="G18" s="114"/>
      <c r="H18" s="114"/>
      <c r="I18" s="114"/>
      <c r="J18" s="125"/>
    </row>
    <row r="19" spans="1:10" ht="36" customHeight="1">
      <c r="A19" s="116"/>
      <c r="B19" s="117"/>
      <c r="C19" s="117"/>
      <c r="D19" s="118"/>
      <c r="E19" s="117"/>
      <c r="F19" s="117"/>
      <c r="G19" s="117"/>
      <c r="H19" s="117"/>
      <c r="I19" s="117"/>
      <c r="J19" s="117"/>
    </row>
    <row r="20" spans="1:10" ht="17.25">
      <c r="A20" s="119"/>
      <c r="B20" s="119"/>
      <c r="C20" s="119"/>
      <c r="D20" s="120"/>
      <c r="E20" s="119"/>
      <c r="F20" s="119"/>
      <c r="G20" s="119"/>
      <c r="H20" s="119"/>
      <c r="I20" s="119"/>
      <c r="J20" s="119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7" t="s">
        <v>30</v>
      </c>
      <c r="C1" s="187"/>
      <c r="D1" s="187"/>
      <c r="E1" s="187"/>
      <c r="F1" s="187"/>
      <c r="G1" s="187"/>
      <c r="H1" s="187"/>
      <c r="I1" s="187"/>
      <c r="J1" s="187"/>
    </row>
    <row r="2" spans="1:23" s="1" customFormat="1" ht="26.1" customHeight="1">
      <c r="A2" s="7" t="s">
        <v>31</v>
      </c>
      <c r="B2" s="188" t="s">
        <v>32</v>
      </c>
      <c r="C2" s="187"/>
      <c r="D2" s="187"/>
      <c r="E2" s="187"/>
      <c r="F2" s="187"/>
      <c r="G2" s="187"/>
      <c r="H2" s="187"/>
      <c r="I2" s="187"/>
      <c r="J2" s="187"/>
    </row>
    <row r="3" spans="1:23" s="1" customFormat="1" ht="26.1" customHeight="1">
      <c r="A3" s="7" t="s">
        <v>33</v>
      </c>
      <c r="B3" s="187" t="s">
        <v>34</v>
      </c>
      <c r="C3" s="187"/>
      <c r="D3" s="187"/>
      <c r="E3" s="187"/>
      <c r="F3" s="187"/>
      <c r="G3" s="187"/>
      <c r="H3" s="187"/>
      <c r="I3" s="187"/>
      <c r="J3" s="18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4" t="s">
        <v>41</v>
      </c>
      <c r="B7" s="195"/>
      <c r="C7" s="196"/>
      <c r="D7" s="189" t="s">
        <v>42</v>
      </c>
      <c r="E7" s="189"/>
      <c r="F7" s="189"/>
      <c r="G7" s="189"/>
      <c r="H7" s="189"/>
      <c r="I7" s="189"/>
      <c r="J7" s="192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97"/>
      <c r="B8" s="198"/>
      <c r="C8" s="199"/>
      <c r="D8" s="190" t="s">
        <v>44</v>
      </c>
      <c r="E8" s="190"/>
      <c r="F8" s="190"/>
      <c r="G8" s="190"/>
      <c r="H8" s="191" t="s">
        <v>45</v>
      </c>
      <c r="I8" s="191"/>
      <c r="J8" s="193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200"/>
      <c r="B9" s="201"/>
      <c r="C9" s="202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93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62" t="s">
        <v>50</v>
      </c>
      <c r="B10" s="183" t="s">
        <v>51</v>
      </c>
      <c r="C10" s="184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63"/>
      <c r="B11" s="183" t="s">
        <v>55</v>
      </c>
      <c r="C11" s="184"/>
      <c r="D11" s="14">
        <v>20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5" t="s">
        <v>56</v>
      </c>
      <c r="B12" s="186"/>
      <c r="C12" s="186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64"/>
      <c r="B13" s="179" t="s">
        <v>58</v>
      </c>
      <c r="C13" s="180"/>
      <c r="D13" s="19">
        <v>50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4000</v>
      </c>
      <c r="J13" s="47" t="s">
        <v>61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64"/>
      <c r="B14" s="179" t="s">
        <v>62</v>
      </c>
      <c r="C14" s="180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76" t="s">
        <v>63</v>
      </c>
      <c r="B15" s="177"/>
      <c r="C15" s="177"/>
      <c r="D15" s="12"/>
      <c r="E15" s="12"/>
      <c r="F15" s="12"/>
      <c r="G15" s="12"/>
      <c r="H15" s="12"/>
      <c r="I15" s="43">
        <f>SUM(I13:I14)</f>
        <v>4000</v>
      </c>
      <c r="J15" s="49"/>
    </row>
    <row r="16" spans="1:23" s="3" customFormat="1" ht="23.1" customHeight="1">
      <c r="A16" s="165" t="s">
        <v>64</v>
      </c>
      <c r="B16" s="181" t="s">
        <v>65</v>
      </c>
      <c r="C16" s="182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v>13000</v>
      </c>
      <c r="J16" s="51" t="s">
        <v>68</v>
      </c>
    </row>
    <row r="17" spans="1:10" s="3" customFormat="1" ht="23.1" customHeight="1">
      <c r="A17" s="166"/>
      <c r="B17" s="181" t="s">
        <v>69</v>
      </c>
      <c r="C17" s="182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76" t="s">
        <v>71</v>
      </c>
      <c r="B18" s="177"/>
      <c r="C18" s="177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66"/>
      <c r="B19" s="179" t="s">
        <v>72</v>
      </c>
      <c r="C19" s="180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66"/>
      <c r="B20" s="179" t="s">
        <v>76</v>
      </c>
      <c r="C20" s="180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66"/>
      <c r="B21" s="179" t="s">
        <v>78</v>
      </c>
      <c r="C21" s="180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>H21*F21*D21</f>
        <v>400</v>
      </c>
      <c r="J21" s="53" t="s">
        <v>80</v>
      </c>
    </row>
    <row r="22" spans="1:10" s="2" customFormat="1" ht="24" customHeight="1">
      <c r="A22" s="166"/>
      <c r="B22" s="179" t="s">
        <v>81</v>
      </c>
      <c r="C22" s="180"/>
      <c r="D22" s="24">
        <v>2</v>
      </c>
      <c r="E22" s="24" t="s">
        <v>82</v>
      </c>
      <c r="F22" s="24">
        <v>1</v>
      </c>
      <c r="G22" s="24" t="s">
        <v>60</v>
      </c>
      <c r="H22" s="25">
        <v>50</v>
      </c>
      <c r="I22" s="15">
        <v>100</v>
      </c>
      <c r="J22" s="53"/>
    </row>
    <row r="23" spans="1:10" s="2" customFormat="1" ht="24" customHeight="1">
      <c r="A23" s="166"/>
      <c r="B23" s="179" t="s">
        <v>83</v>
      </c>
      <c r="C23" s="180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v>100</v>
      </c>
      <c r="J23" s="53"/>
    </row>
    <row r="24" spans="1:10" s="2" customFormat="1" ht="24" customHeight="1">
      <c r="A24" s="166"/>
      <c r="B24" s="179" t="s">
        <v>85</v>
      </c>
      <c r="C24" s="180"/>
      <c r="D24" s="24">
        <v>10</v>
      </c>
      <c r="E24" s="24" t="s">
        <v>73</v>
      </c>
      <c r="F24" s="24">
        <v>1</v>
      </c>
      <c r="G24" s="24" t="s">
        <v>60</v>
      </c>
      <c r="H24" s="25">
        <v>100</v>
      </c>
      <c r="I24" s="15">
        <f>H24*F24*D24</f>
        <v>1000</v>
      </c>
      <c r="J24" s="53" t="s">
        <v>86</v>
      </c>
    </row>
    <row r="25" spans="1:10" s="2" customFormat="1" ht="24" customHeight="1">
      <c r="A25" s="166"/>
      <c r="B25" s="171" t="s">
        <v>87</v>
      </c>
      <c r="C25" s="172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66"/>
      <c r="B26" s="171" t="s">
        <v>89</v>
      </c>
      <c r="C26" s="172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66"/>
      <c r="B27" s="171" t="s">
        <v>91</v>
      </c>
      <c r="C27" s="172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76" t="s">
        <v>93</v>
      </c>
      <c r="B28" s="177"/>
      <c r="C28" s="177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67" t="s">
        <v>94</v>
      </c>
      <c r="B29" s="178" t="s">
        <v>95</v>
      </c>
      <c r="C29" s="178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68"/>
      <c r="B30" s="169" t="s">
        <v>97</v>
      </c>
      <c r="C30" s="170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68"/>
      <c r="B31" s="169" t="s">
        <v>94</v>
      </c>
      <c r="C31" s="170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68"/>
      <c r="B32" s="171" t="s">
        <v>99</v>
      </c>
      <c r="C32" s="172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173"/>
      <c r="C33" s="173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29558</v>
      </c>
      <c r="J34" s="57"/>
    </row>
    <row r="35" spans="1:10" s="2" customFormat="1">
      <c r="A35" s="174" t="s">
        <v>102</v>
      </c>
      <c r="B35" s="175"/>
      <c r="C35" s="175"/>
      <c r="D35" s="35"/>
      <c r="E35" s="36"/>
      <c r="F35" s="36"/>
      <c r="G35" s="36"/>
      <c r="H35" s="36"/>
      <c r="I35" s="58">
        <f>SUM(I34-I33)*10%</f>
        <v>2595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1929.1799999999998</v>
      </c>
      <c r="J36" s="59"/>
    </row>
    <row r="37" spans="1:10" s="2" customFormat="1" ht="23.1" customHeight="1">
      <c r="A37" s="159" t="s">
        <v>104</v>
      </c>
      <c r="B37" s="160"/>
      <c r="C37" s="161"/>
      <c r="D37" s="38"/>
      <c r="E37" s="39"/>
      <c r="F37" s="39"/>
      <c r="G37" s="39"/>
      <c r="H37" s="39"/>
      <c r="I37" s="60">
        <f>I34+I35+I36</f>
        <v>34082.18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showGridLines="0" tabSelected="1" zoomScale="79" zoomScaleNormal="79" workbookViewId="0">
      <selection activeCell="E17" sqref="E17"/>
    </sheetView>
  </sheetViews>
  <sheetFormatPr defaultColWidth="8.875" defaultRowHeight="16.5"/>
  <cols>
    <col min="1" max="1" width="15.875" style="4" customWidth="1"/>
    <col min="2" max="2" width="35.125" style="2" customWidth="1"/>
    <col min="3" max="3" width="14.625" style="2" customWidth="1"/>
    <col min="4" max="7" width="6.625" style="4" customWidth="1"/>
    <col min="8" max="8" width="13.5" style="5" customWidth="1"/>
    <col min="9" max="9" width="18.625" style="5" customWidth="1"/>
    <col min="10" max="10" width="42.5" style="2" customWidth="1"/>
    <col min="11" max="16384" width="8.875" style="4"/>
  </cols>
  <sheetData>
    <row r="1" spans="1:23" s="1" customFormat="1" ht="26.1" customHeight="1">
      <c r="A1" s="41" t="s">
        <v>105</v>
      </c>
      <c r="B1" s="62" t="s">
        <v>106</v>
      </c>
      <c r="C1" s="62"/>
      <c r="D1" s="62"/>
      <c r="E1" s="62"/>
      <c r="F1" s="62"/>
      <c r="G1" s="62"/>
      <c r="H1" s="62"/>
      <c r="I1" s="76"/>
      <c r="J1" s="77"/>
    </row>
    <row r="2" spans="1:23" s="1" customFormat="1" ht="26.1" customHeight="1">
      <c r="A2" s="41" t="s">
        <v>107</v>
      </c>
      <c r="B2" s="126" t="s">
        <v>130</v>
      </c>
      <c r="C2" s="62"/>
      <c r="D2" s="62"/>
      <c r="E2" s="62"/>
      <c r="F2" s="62"/>
      <c r="G2" s="62"/>
      <c r="H2" s="62"/>
      <c r="I2" s="76"/>
      <c r="J2" s="77"/>
    </row>
    <row r="3" spans="1:23" s="1" customFormat="1" ht="21" customHeight="1">
      <c r="A3" s="41" t="s">
        <v>109</v>
      </c>
      <c r="B3" s="63" t="s">
        <v>131</v>
      </c>
      <c r="C3" s="62"/>
      <c r="D3" s="63"/>
      <c r="E3" s="63"/>
      <c r="F3" s="63"/>
      <c r="G3" s="63"/>
      <c r="H3" s="63"/>
      <c r="I3" s="78"/>
      <c r="J3" s="63"/>
    </row>
    <row r="4" spans="1:23" s="1" customFormat="1" ht="21" customHeight="1">
      <c r="A4" s="41" t="s">
        <v>110</v>
      </c>
      <c r="B4" s="63" t="s">
        <v>111</v>
      </c>
      <c r="C4" s="62"/>
      <c r="D4" s="63"/>
      <c r="E4" s="63"/>
      <c r="F4" s="63"/>
      <c r="G4" s="63"/>
      <c r="H4" s="63"/>
      <c r="I4" s="78"/>
      <c r="J4" s="63"/>
    </row>
    <row r="5" spans="1:23" s="1" customFormat="1" ht="20.100000000000001" customHeight="1">
      <c r="A5" s="41" t="s">
        <v>37</v>
      </c>
      <c r="B5" s="64" t="s">
        <v>132</v>
      </c>
      <c r="C5" s="62"/>
      <c r="D5" s="65"/>
      <c r="E5" s="65"/>
      <c r="F5" s="65"/>
      <c r="G5" s="65"/>
      <c r="H5" s="66"/>
      <c r="I5" s="66"/>
      <c r="J5" s="65"/>
    </row>
    <row r="6" spans="1:23" s="1" customFormat="1" ht="26.1" customHeight="1" thickBot="1">
      <c r="A6" s="41" t="s">
        <v>39</v>
      </c>
      <c r="B6" s="67" t="s">
        <v>135</v>
      </c>
      <c r="C6" s="67"/>
      <c r="D6" s="67"/>
      <c r="E6" s="67"/>
      <c r="F6" s="67"/>
      <c r="G6" s="67"/>
      <c r="H6" s="67"/>
      <c r="I6" s="79"/>
      <c r="J6" s="67"/>
    </row>
    <row r="7" spans="1:23" ht="16.5" customHeight="1">
      <c r="A7" s="129" t="s">
        <v>41</v>
      </c>
      <c r="B7" s="130"/>
      <c r="C7" s="131"/>
      <c r="D7" s="68" t="s">
        <v>42</v>
      </c>
      <c r="E7" s="69"/>
      <c r="F7" s="69"/>
      <c r="G7" s="69"/>
      <c r="H7" s="69"/>
      <c r="I7" s="80"/>
      <c r="J7" s="81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32" t="s">
        <v>108</v>
      </c>
      <c r="B8" s="133"/>
      <c r="C8" s="134"/>
      <c r="D8" s="70" t="s">
        <v>44</v>
      </c>
      <c r="E8" s="71"/>
      <c r="F8" s="71"/>
      <c r="G8" s="72"/>
      <c r="H8" s="73" t="s">
        <v>45</v>
      </c>
      <c r="I8" s="82"/>
      <c r="J8" s="83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35"/>
      <c r="B9" s="136"/>
      <c r="C9" s="137"/>
      <c r="D9" s="127" t="s">
        <v>46</v>
      </c>
      <c r="E9" s="127" t="s">
        <v>47</v>
      </c>
      <c r="F9" s="127" t="s">
        <v>46</v>
      </c>
      <c r="G9" s="127" t="s">
        <v>47</v>
      </c>
      <c r="H9" s="128" t="s">
        <v>48</v>
      </c>
      <c r="I9" s="43" t="s">
        <v>49</v>
      </c>
      <c r="J9" s="8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3.1" customHeight="1">
      <c r="A10" s="165" t="s">
        <v>65</v>
      </c>
      <c r="B10" s="179" t="s">
        <v>65</v>
      </c>
      <c r="C10" s="180"/>
      <c r="D10" s="24">
        <v>1</v>
      </c>
      <c r="E10" s="19" t="s">
        <v>60</v>
      </c>
      <c r="F10" s="24">
        <v>1</v>
      </c>
      <c r="G10" s="19" t="s">
        <v>67</v>
      </c>
      <c r="H10" s="74">
        <v>11000</v>
      </c>
      <c r="I10" s="85">
        <f t="shared" ref="I10:I17" si="0">D10*F10*H10</f>
        <v>11000</v>
      </c>
      <c r="J10" s="86" t="s">
        <v>133</v>
      </c>
    </row>
    <row r="11" spans="1:23" s="2" customFormat="1" ht="23.1" customHeight="1">
      <c r="A11" s="166"/>
      <c r="B11" s="179" t="s">
        <v>62</v>
      </c>
      <c r="C11" s="180"/>
      <c r="D11" s="24">
        <v>40</v>
      </c>
      <c r="E11" s="19" t="s">
        <v>59</v>
      </c>
      <c r="F11" s="24">
        <v>1</v>
      </c>
      <c r="G11" s="19" t="s">
        <v>67</v>
      </c>
      <c r="H11" s="74">
        <v>48</v>
      </c>
      <c r="I11" s="85">
        <f t="shared" si="0"/>
        <v>1920</v>
      </c>
      <c r="J11" s="86" t="s">
        <v>134</v>
      </c>
    </row>
    <row r="12" spans="1:23" s="2" customFormat="1" ht="16.5" customHeight="1">
      <c r="A12" s="176" t="s">
        <v>71</v>
      </c>
      <c r="B12" s="177"/>
      <c r="C12" s="177"/>
      <c r="D12" s="127"/>
      <c r="E12" s="127"/>
      <c r="F12" s="127"/>
      <c r="G12" s="127"/>
      <c r="H12" s="127"/>
      <c r="I12" s="43">
        <f>SUM(I10:I11)</f>
        <v>12920</v>
      </c>
      <c r="J12" s="87"/>
    </row>
    <row r="13" spans="1:23" s="2" customFormat="1" ht="21.95" customHeight="1">
      <c r="A13" s="75" t="s">
        <v>112</v>
      </c>
      <c r="B13" s="179" t="s">
        <v>113</v>
      </c>
      <c r="C13" s="180"/>
      <c r="D13" s="19">
        <v>53</v>
      </c>
      <c r="E13" s="19" t="s">
        <v>59</v>
      </c>
      <c r="F13" s="19">
        <v>1</v>
      </c>
      <c r="G13" s="19" t="s">
        <v>60</v>
      </c>
      <c r="H13" s="74">
        <v>168</v>
      </c>
      <c r="I13" s="15">
        <f>H13*F13*D13</f>
        <v>8904</v>
      </c>
      <c r="J13" s="47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75" t="s">
        <v>128</v>
      </c>
      <c r="B14" s="179" t="s">
        <v>129</v>
      </c>
      <c r="C14" s="180"/>
      <c r="D14" s="19">
        <v>25</v>
      </c>
      <c r="E14" s="19" t="s">
        <v>116</v>
      </c>
      <c r="F14" s="19">
        <v>1</v>
      </c>
      <c r="G14" s="19" t="s">
        <v>66</v>
      </c>
      <c r="H14" s="74">
        <v>40</v>
      </c>
      <c r="I14" s="15">
        <f>H14*F14*D14</f>
        <v>1000</v>
      </c>
      <c r="J14" s="47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s="2" customFormat="1" ht="16.5" customHeight="1">
      <c r="A15" s="176" t="s">
        <v>63</v>
      </c>
      <c r="B15" s="177"/>
      <c r="C15" s="177"/>
      <c r="D15" s="127"/>
      <c r="E15" s="127"/>
      <c r="F15" s="127"/>
      <c r="G15" s="127"/>
      <c r="H15" s="127"/>
      <c r="I15" s="43">
        <f>SUM(I13:I14)</f>
        <v>9904</v>
      </c>
      <c r="J15" s="49"/>
    </row>
    <row r="16" spans="1:23" s="2" customFormat="1" ht="23.1" customHeight="1">
      <c r="A16" s="165" t="s">
        <v>114</v>
      </c>
      <c r="B16" s="179" t="s">
        <v>115</v>
      </c>
      <c r="C16" s="180"/>
      <c r="D16" s="24">
        <v>65</v>
      </c>
      <c r="E16" s="19" t="s">
        <v>116</v>
      </c>
      <c r="F16" s="24">
        <v>1</v>
      </c>
      <c r="G16" s="19" t="s">
        <v>60</v>
      </c>
      <c r="H16" s="74">
        <v>12</v>
      </c>
      <c r="I16" s="85">
        <f t="shared" si="0"/>
        <v>780</v>
      </c>
      <c r="J16" s="88"/>
    </row>
    <row r="17" spans="1:10" s="2" customFormat="1" ht="23.1" customHeight="1">
      <c r="A17" s="166"/>
      <c r="B17" s="179" t="s">
        <v>76</v>
      </c>
      <c r="C17" s="180"/>
      <c r="D17" s="24">
        <v>1</v>
      </c>
      <c r="E17" s="19" t="s">
        <v>88</v>
      </c>
      <c r="F17" s="24">
        <v>1</v>
      </c>
      <c r="G17" s="19" t="s">
        <v>60</v>
      </c>
      <c r="H17" s="74">
        <v>260</v>
      </c>
      <c r="I17" s="85">
        <f t="shared" si="0"/>
        <v>260</v>
      </c>
      <c r="J17" s="88"/>
    </row>
    <row r="18" spans="1:10" s="2" customFormat="1" ht="16.5" customHeight="1">
      <c r="A18" s="176" t="s">
        <v>117</v>
      </c>
      <c r="B18" s="177"/>
      <c r="C18" s="177"/>
      <c r="D18" s="127"/>
      <c r="E18" s="127"/>
      <c r="F18" s="127"/>
      <c r="G18" s="127"/>
      <c r="H18" s="127"/>
      <c r="I18" s="43">
        <f>SUM(I16:I17)</f>
        <v>1040</v>
      </c>
      <c r="J18" s="87"/>
    </row>
    <row r="19" spans="1:10" s="2" customFormat="1" ht="24" customHeight="1">
      <c r="A19" s="167" t="s">
        <v>94</v>
      </c>
      <c r="B19" s="178" t="s">
        <v>118</v>
      </c>
      <c r="C19" s="178"/>
      <c r="D19" s="138">
        <v>1</v>
      </c>
      <c r="E19" s="138" t="s">
        <v>59</v>
      </c>
      <c r="F19" s="138">
        <v>2</v>
      </c>
      <c r="G19" s="138" t="s">
        <v>60</v>
      </c>
      <c r="H19" s="27">
        <v>250</v>
      </c>
      <c r="I19" s="27">
        <f t="shared" ref="I19:I21" si="1">H19*F19*D19</f>
        <v>500</v>
      </c>
      <c r="J19" s="206"/>
    </row>
    <row r="20" spans="1:10" s="2" customFormat="1" ht="24" customHeight="1">
      <c r="A20" s="168"/>
      <c r="B20" s="169" t="s">
        <v>119</v>
      </c>
      <c r="C20" s="170"/>
      <c r="D20" s="138">
        <v>1</v>
      </c>
      <c r="E20" s="138" t="s">
        <v>59</v>
      </c>
      <c r="F20" s="138">
        <v>1</v>
      </c>
      <c r="G20" s="138" t="s">
        <v>66</v>
      </c>
      <c r="H20" s="27">
        <v>100</v>
      </c>
      <c r="I20" s="27">
        <f t="shared" si="1"/>
        <v>100</v>
      </c>
      <c r="J20" s="206"/>
    </row>
    <row r="21" spans="1:10" s="2" customFormat="1" ht="24" customHeight="1">
      <c r="A21" s="168"/>
      <c r="B21" s="169" t="s">
        <v>120</v>
      </c>
      <c r="C21" s="170"/>
      <c r="D21" s="138">
        <v>1</v>
      </c>
      <c r="E21" s="138" t="s">
        <v>59</v>
      </c>
      <c r="F21" s="138">
        <v>1</v>
      </c>
      <c r="G21" s="138" t="s">
        <v>66</v>
      </c>
      <c r="H21" s="27">
        <v>500</v>
      </c>
      <c r="I21" s="27">
        <f t="shared" si="1"/>
        <v>500</v>
      </c>
      <c r="J21" s="206"/>
    </row>
    <row r="22" spans="1:10" s="2" customFormat="1" ht="16.5" customHeight="1">
      <c r="A22" s="176" t="s">
        <v>100</v>
      </c>
      <c r="B22" s="177"/>
      <c r="C22" s="177"/>
      <c r="D22" s="127"/>
      <c r="E22" s="127"/>
      <c r="F22" s="127"/>
      <c r="G22" s="127"/>
      <c r="H22" s="127"/>
      <c r="I22" s="43">
        <f>SUM(I19:I21)</f>
        <v>1100</v>
      </c>
      <c r="J22" s="87"/>
    </row>
    <row r="23" spans="1:10" s="2" customFormat="1" ht="24" customHeight="1">
      <c r="A23" s="30" t="s">
        <v>121</v>
      </c>
      <c r="B23" s="31"/>
      <c r="C23" s="31"/>
      <c r="D23" s="32"/>
      <c r="E23" s="32"/>
      <c r="F23" s="32"/>
      <c r="G23" s="32"/>
      <c r="H23" s="33"/>
      <c r="I23" s="56">
        <f>I12+I15+I18+I22</f>
        <v>24964</v>
      </c>
      <c r="J23" s="89"/>
    </row>
    <row r="24" spans="1:10" s="2" customFormat="1" ht="24" customHeight="1">
      <c r="A24" s="30" t="s">
        <v>122</v>
      </c>
      <c r="B24" s="31"/>
      <c r="C24" s="31"/>
      <c r="D24" s="32"/>
      <c r="E24" s="32"/>
      <c r="F24" s="32"/>
      <c r="G24" s="32"/>
      <c r="H24" s="32"/>
      <c r="I24" s="56">
        <f>I23*0.1</f>
        <v>2496.4</v>
      </c>
      <c r="J24" s="89"/>
    </row>
    <row r="25" spans="1:10" s="2" customFormat="1" ht="24" customHeight="1">
      <c r="A25" s="32" t="s">
        <v>101</v>
      </c>
      <c r="B25" s="31"/>
      <c r="C25" s="31"/>
      <c r="D25" s="32"/>
      <c r="E25" s="32"/>
      <c r="F25" s="32"/>
      <c r="G25" s="32"/>
      <c r="H25" s="32"/>
      <c r="I25" s="90">
        <f>SUM(I23:I24)</f>
        <v>27460.400000000001</v>
      </c>
      <c r="J25" s="89"/>
    </row>
    <row r="26" spans="1:10" s="2" customFormat="1" ht="24" customHeight="1">
      <c r="A26" s="203" t="s">
        <v>123</v>
      </c>
      <c r="B26" s="204"/>
      <c r="C26" s="204"/>
      <c r="D26" s="204"/>
      <c r="E26" s="204"/>
      <c r="F26" s="204"/>
      <c r="G26" s="204"/>
      <c r="H26" s="205"/>
      <c r="I26" s="91">
        <f>SUM(I25:I25)</f>
        <v>27460.400000000001</v>
      </c>
      <c r="J26" s="89"/>
    </row>
    <row r="28" spans="1:10">
      <c r="I28" s="5" t="s">
        <v>124</v>
      </c>
      <c r="J28" s="4"/>
    </row>
  </sheetData>
  <mergeCells count="18">
    <mergeCell ref="A26:H26"/>
    <mergeCell ref="A19:A21"/>
    <mergeCell ref="B19:C19"/>
    <mergeCell ref="J19:J21"/>
    <mergeCell ref="B20:C20"/>
    <mergeCell ref="B21:C21"/>
    <mergeCell ref="A22:C22"/>
    <mergeCell ref="A18:C18"/>
    <mergeCell ref="A10:A11"/>
    <mergeCell ref="B10:C10"/>
    <mergeCell ref="B11:C11"/>
    <mergeCell ref="A12:C12"/>
    <mergeCell ref="B13:C13"/>
    <mergeCell ref="B14:C14"/>
    <mergeCell ref="A15:C15"/>
    <mergeCell ref="A16:A17"/>
    <mergeCell ref="B16:C16"/>
    <mergeCell ref="B17:C17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7" t="s">
        <v>30</v>
      </c>
      <c r="C1" s="187"/>
      <c r="D1" s="187"/>
      <c r="E1" s="187"/>
      <c r="F1" s="187"/>
      <c r="G1" s="187"/>
      <c r="H1" s="187"/>
      <c r="I1" s="187"/>
      <c r="J1" s="187"/>
    </row>
    <row r="2" spans="1:23" s="1" customFormat="1" ht="26.1" customHeight="1">
      <c r="A2" s="7" t="s">
        <v>31</v>
      </c>
      <c r="B2" s="188" t="s">
        <v>32</v>
      </c>
      <c r="C2" s="187"/>
      <c r="D2" s="187"/>
      <c r="E2" s="187"/>
      <c r="F2" s="187"/>
      <c r="G2" s="187"/>
      <c r="H2" s="187"/>
      <c r="I2" s="187"/>
      <c r="J2" s="187"/>
    </row>
    <row r="3" spans="1:23" s="1" customFormat="1" ht="26.1" customHeight="1">
      <c r="A3" s="7" t="s">
        <v>33</v>
      </c>
      <c r="B3" s="187" t="s">
        <v>125</v>
      </c>
      <c r="C3" s="187"/>
      <c r="D3" s="187"/>
      <c r="E3" s="187"/>
      <c r="F3" s="187"/>
      <c r="G3" s="187"/>
      <c r="H3" s="187"/>
      <c r="I3" s="187"/>
      <c r="J3" s="18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126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4" t="s">
        <v>41</v>
      </c>
      <c r="B7" s="195"/>
      <c r="C7" s="196"/>
      <c r="D7" s="189" t="s">
        <v>42</v>
      </c>
      <c r="E7" s="189"/>
      <c r="F7" s="189"/>
      <c r="G7" s="189"/>
      <c r="H7" s="189"/>
      <c r="I7" s="189"/>
      <c r="J7" s="192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97"/>
      <c r="B8" s="198"/>
      <c r="C8" s="199"/>
      <c r="D8" s="190" t="s">
        <v>44</v>
      </c>
      <c r="E8" s="190"/>
      <c r="F8" s="190"/>
      <c r="G8" s="190"/>
      <c r="H8" s="191" t="s">
        <v>45</v>
      </c>
      <c r="I8" s="191"/>
      <c r="J8" s="193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200"/>
      <c r="B9" s="201"/>
      <c r="C9" s="202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93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62" t="s">
        <v>50</v>
      </c>
      <c r="B10" s="183" t="s">
        <v>51</v>
      </c>
      <c r="C10" s="184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63"/>
      <c r="B11" s="183" t="s">
        <v>55</v>
      </c>
      <c r="C11" s="184"/>
      <c r="D11" s="14">
        <v>50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5" t="s">
        <v>56</v>
      </c>
      <c r="B12" s="186"/>
      <c r="C12" s="186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64"/>
      <c r="B13" s="179" t="s">
        <v>58</v>
      </c>
      <c r="C13" s="180"/>
      <c r="D13" s="19">
        <v>100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8000</v>
      </c>
      <c r="J13" s="47" t="s">
        <v>113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64"/>
      <c r="B14" s="179" t="s">
        <v>62</v>
      </c>
      <c r="C14" s="180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76" t="s">
        <v>63</v>
      </c>
      <c r="B15" s="177"/>
      <c r="C15" s="177"/>
      <c r="D15" s="12"/>
      <c r="E15" s="12"/>
      <c r="F15" s="12"/>
      <c r="G15" s="12"/>
      <c r="H15" s="12"/>
      <c r="I15" s="43">
        <f>SUM(I13:I14)</f>
        <v>8000</v>
      </c>
      <c r="J15" s="49"/>
    </row>
    <row r="16" spans="1:23" s="3" customFormat="1" ht="23.1" customHeight="1">
      <c r="A16" s="165" t="s">
        <v>64</v>
      </c>
      <c r="B16" s="181" t="s">
        <v>65</v>
      </c>
      <c r="C16" s="182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f>H16*F16*D16</f>
        <v>13000</v>
      </c>
      <c r="J16" s="51" t="s">
        <v>68</v>
      </c>
    </row>
    <row r="17" spans="1:10" s="3" customFormat="1" ht="23.1" customHeight="1">
      <c r="A17" s="166"/>
      <c r="B17" s="181" t="s">
        <v>127</v>
      </c>
      <c r="C17" s="182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76" t="s">
        <v>71</v>
      </c>
      <c r="B18" s="177"/>
      <c r="C18" s="177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66"/>
      <c r="B19" s="179" t="s">
        <v>72</v>
      </c>
      <c r="C19" s="180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66"/>
      <c r="B20" s="179" t="s">
        <v>76</v>
      </c>
      <c r="C20" s="180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66"/>
      <c r="B21" s="179" t="s">
        <v>78</v>
      </c>
      <c r="C21" s="180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 t="shared" ref="I21:I24" si="0">H21*F21*D21</f>
        <v>400</v>
      </c>
      <c r="J21" s="53" t="s">
        <v>80</v>
      </c>
    </row>
    <row r="22" spans="1:10" s="2" customFormat="1" ht="24" customHeight="1">
      <c r="A22" s="166"/>
      <c r="B22" s="179" t="s">
        <v>85</v>
      </c>
      <c r="C22" s="180"/>
      <c r="D22" s="24">
        <v>10</v>
      </c>
      <c r="E22" s="24" t="s">
        <v>73</v>
      </c>
      <c r="F22" s="24">
        <v>1</v>
      </c>
      <c r="G22" s="24" t="s">
        <v>60</v>
      </c>
      <c r="H22" s="25">
        <v>100</v>
      </c>
      <c r="I22" s="15">
        <f t="shared" si="0"/>
        <v>1000</v>
      </c>
      <c r="J22" s="53" t="s">
        <v>86</v>
      </c>
    </row>
    <row r="23" spans="1:10" s="2" customFormat="1" ht="24" customHeight="1">
      <c r="A23" s="166"/>
      <c r="B23" s="179" t="s">
        <v>83</v>
      </c>
      <c r="C23" s="180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f t="shared" si="0"/>
        <v>100</v>
      </c>
      <c r="J23" s="53"/>
    </row>
    <row r="24" spans="1:10" s="2" customFormat="1" ht="24" customHeight="1">
      <c r="A24" s="166"/>
      <c r="B24" s="179" t="s">
        <v>81</v>
      </c>
      <c r="C24" s="180"/>
      <c r="D24" s="24">
        <v>2</v>
      </c>
      <c r="E24" s="24" t="s">
        <v>82</v>
      </c>
      <c r="F24" s="24">
        <v>1</v>
      </c>
      <c r="G24" s="24" t="s">
        <v>60</v>
      </c>
      <c r="H24" s="25">
        <v>50</v>
      </c>
      <c r="I24" s="15">
        <f t="shared" si="0"/>
        <v>100</v>
      </c>
      <c r="J24" s="53"/>
    </row>
    <row r="25" spans="1:10" s="2" customFormat="1" ht="24" customHeight="1">
      <c r="A25" s="166"/>
      <c r="B25" s="171" t="s">
        <v>87</v>
      </c>
      <c r="C25" s="172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66"/>
      <c r="B26" s="171" t="s">
        <v>89</v>
      </c>
      <c r="C26" s="172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66"/>
      <c r="B27" s="171" t="s">
        <v>91</v>
      </c>
      <c r="C27" s="172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76" t="s">
        <v>93</v>
      </c>
      <c r="B28" s="177"/>
      <c r="C28" s="177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67" t="s">
        <v>94</v>
      </c>
      <c r="B29" s="178" t="s">
        <v>95</v>
      </c>
      <c r="C29" s="178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68"/>
      <c r="B30" s="169" t="s">
        <v>97</v>
      </c>
      <c r="C30" s="170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68"/>
      <c r="B31" s="169" t="s">
        <v>94</v>
      </c>
      <c r="C31" s="170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68"/>
      <c r="B32" s="171" t="s">
        <v>99</v>
      </c>
      <c r="C32" s="172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173"/>
      <c r="C33" s="173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33558</v>
      </c>
      <c r="J34" s="57"/>
    </row>
    <row r="35" spans="1:10" s="2" customFormat="1">
      <c r="A35" s="174" t="s">
        <v>102</v>
      </c>
      <c r="B35" s="175"/>
      <c r="C35" s="175"/>
      <c r="D35" s="35"/>
      <c r="E35" s="36"/>
      <c r="F35" s="36"/>
      <c r="G35" s="36"/>
      <c r="H35" s="36"/>
      <c r="I35" s="58">
        <f>SUM(I34-I33)*10%</f>
        <v>2995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2193.1799999999998</v>
      </c>
      <c r="J36" s="59"/>
    </row>
    <row r="37" spans="1:10" s="2" customFormat="1" ht="23.1" customHeight="1">
      <c r="A37" s="159" t="s">
        <v>104</v>
      </c>
      <c r="B37" s="160"/>
      <c r="C37" s="161"/>
      <c r="D37" s="38"/>
      <c r="E37" s="39"/>
      <c r="F37" s="39"/>
      <c r="G37" s="39"/>
      <c r="H37" s="39"/>
      <c r="I37" s="60">
        <f>I34+I35+I36</f>
        <v>38746.18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上海南翔佳日酒店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2018-06-05T05:19:41Z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