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<sst xmlns="http://schemas.openxmlformats.org/spreadsheetml/2006/main" count="94">
  <si>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</si>
  <si>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团号：HMJB-190101-ANS294</t>
  </si>
  <si>
    <t>会议日期：2018年12月20日-23日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</si>
  <si>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</si>
  <si>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</si>
  <si>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</si>
  <si>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</si>
  <si>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</si>
  <si>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</si>
  <si>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</si>
  <si>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</si>
  <si>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</si>
  <si>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</si>
  <si>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</si>
  <si>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</si>
  <si>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</si>
  <si>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</si>
  <si>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</si>
  <si>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</si>
  <si>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</si>
  <si>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</si>
  <si>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</si>
  <si>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</si>
  <si>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</si>
  <si>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</si>
  <si>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客户外出用餐垫付餐费</t>
  </si>
  <si>
    <t>需提供刷卡联、菜单（小票）</t>
  </si>
  <si>
    <t>活动餐费合计</t>
  </si>
  <si>
    <t>现地采买费用</t>
  </si>
  <si>
    <t>垫付客户酒水费用</t>
  </si>
  <si>
    <t>尽量提供可用的原始发票，发票项目不可用的，且开票需要加收税点的可以不提供原始发票。网上交易均需提供交易截图。</t>
  </si>
  <si>
    <t>其他活动相关物料现地购买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</si>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</sst>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yyyy&quot;年&quot;m&quot;月&quot;d&quot;日&quot;;@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14" fillId="13" borderId="18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181" fontId="0" fillId="0" borderId="9" xfId="0" applyNumberFormat="1" applyBorder="1" applyAlignment="1">
      <alignment horizontal="right" vertical="center"/>
    </xf>
    <xf numFmtId="181" fontId="0" fillId="0" borderId="11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D22" sqref="D22:D23"/>
    </sheetView>
  </sheetViews>
  <sheetFormatPr defaultColWidth="9" defaultRowHeight="21" customHeight="1"/>
  <cols>
    <col min="1" max="1" width="9" style="53"/>
    <col min="2" max="2" width="16.7583333333333" customWidth="1"/>
    <col min="3" max="3" width="11.5" style="54"/>
    <col min="5" max="5" width="15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8"/>
      <c r="J8" s="89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8"/>
      <c r="J15" s="90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8"/>
      <c r="J20" s="94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1"/>
      <c r="J21" s="95"/>
    </row>
    <row r="22" customHeight="1" spans="1:10">
      <c r="A22" s="63">
        <v>4</v>
      </c>
      <c r="B22" s="64" t="s">
        <v>24</v>
      </c>
      <c r="C22" s="65">
        <v>20000</v>
      </c>
      <c r="D22" s="63">
        <v>1</v>
      </c>
      <c r="E22" s="65">
        <f t="shared" si="2"/>
        <v>20000</v>
      </c>
      <c r="F22" s="65">
        <v>0</v>
      </c>
      <c r="G22" s="65">
        <v>0</v>
      </c>
      <c r="H22" s="65">
        <f t="shared" si="0"/>
        <v>0</v>
      </c>
      <c r="I22" s="88" t="s">
        <v>25</v>
      </c>
      <c r="J22" s="93" t="s">
        <v>26</v>
      </c>
    </row>
    <row r="23" customHeight="1" spans="1:10">
      <c r="A23" s="63"/>
      <c r="B23" s="64"/>
      <c r="C23" s="65"/>
      <c r="D23" s="63"/>
      <c r="E23" s="65"/>
      <c r="F23" s="65">
        <v>0</v>
      </c>
      <c r="G23" s="65">
        <v>0</v>
      </c>
      <c r="H23" s="65">
        <f t="shared" si="0"/>
        <v>0</v>
      </c>
      <c r="I23" s="88"/>
      <c r="J23" s="94"/>
    </row>
    <row r="24" s="52" customFormat="1" customHeight="1" spans="1:10">
      <c r="A24" s="67"/>
      <c r="B24" s="68" t="s">
        <v>27</v>
      </c>
      <c r="C24" s="69">
        <f>SUM(C22)</f>
        <v>20000</v>
      </c>
      <c r="D24" s="69">
        <f t="shared" ref="D24:E24" si="6">SUM(D22)</f>
        <v>1</v>
      </c>
      <c r="E24" s="69">
        <f t="shared" si="6"/>
        <v>20000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1"/>
      <c r="J24" s="95"/>
    </row>
    <row r="25" customHeight="1" spans="1:10">
      <c r="A25" s="70">
        <v>5</v>
      </c>
      <c r="B25" s="71" t="s">
        <v>28</v>
      </c>
      <c r="C25" s="72">
        <v>10000</v>
      </c>
      <c r="D25" s="70">
        <v>1</v>
      </c>
      <c r="E25" s="76">
        <f t="shared" si="2"/>
        <v>10000</v>
      </c>
      <c r="F25" s="65">
        <v>0</v>
      </c>
      <c r="G25" s="65">
        <v>0</v>
      </c>
      <c r="H25" s="65">
        <f t="shared" si="0"/>
        <v>0</v>
      </c>
      <c r="I25" s="88" t="s">
        <v>29</v>
      </c>
      <c r="J25" s="89" t="s">
        <v>30</v>
      </c>
    </row>
    <row r="26" customHeight="1" spans="1:10">
      <c r="A26" s="73"/>
      <c r="B26" s="74"/>
      <c r="C26" s="75"/>
      <c r="D26" s="73"/>
      <c r="E26" s="77"/>
      <c r="F26" s="65">
        <v>0</v>
      </c>
      <c r="G26" s="65">
        <v>0</v>
      </c>
      <c r="H26" s="65">
        <f t="shared" ref="H26" si="8">F26+G26</f>
        <v>0</v>
      </c>
      <c r="I26" s="88" t="s">
        <v>31</v>
      </c>
      <c r="J26" s="90"/>
    </row>
    <row r="27" s="52" customFormat="1" customHeight="1" spans="1:10">
      <c r="A27" s="67"/>
      <c r="B27" s="68" t="s">
        <v>32</v>
      </c>
      <c r="C27" s="69">
        <f>SUM(C25)</f>
        <v>10000</v>
      </c>
      <c r="D27" s="69">
        <f t="shared" ref="D27:E27" si="9">SUM(D25)</f>
        <v>1</v>
      </c>
      <c r="E27" s="69">
        <f t="shared" si="9"/>
        <v>10000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91"/>
      <c r="J27" s="92"/>
    </row>
    <row r="28" customHeight="1" spans="1:10">
      <c r="A28" s="63">
        <v>6</v>
      </c>
      <c r="B28" s="64" t="s">
        <v>33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8"/>
      <c r="J28" s="89" t="s">
        <v>34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8"/>
      <c r="J29" s="94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8"/>
      <c r="J30" s="94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8"/>
      <c r="J31" s="94"/>
    </row>
    <row r="32" s="52" customFormat="1" customHeight="1" spans="1:10">
      <c r="A32" s="67"/>
      <c r="B32" s="68" t="s">
        <v>35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91"/>
      <c r="J32" s="95"/>
    </row>
    <row r="33" customHeight="1" spans="1:10">
      <c r="A33" s="63">
        <v>7</v>
      </c>
      <c r="B33" s="64" t="s">
        <v>36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8"/>
      <c r="J33" s="96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8"/>
      <c r="J34" s="97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8"/>
      <c r="J35" s="97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8"/>
      <c r="J36" s="97"/>
    </row>
    <row r="37" s="52" customFormat="1" customHeight="1" spans="1:10">
      <c r="A37" s="67"/>
      <c r="B37" s="68" t="s">
        <v>37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91"/>
      <c r="J37" s="98"/>
    </row>
    <row r="38" customHeight="1" spans="1:10">
      <c r="A38" s="63">
        <v>8</v>
      </c>
      <c r="B38" s="64" t="s">
        <v>38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8"/>
      <c r="J38" s="93" t="s">
        <v>39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8"/>
      <c r="J39" s="94"/>
    </row>
    <row r="40" s="52" customFormat="1" customHeight="1" spans="1:10">
      <c r="A40" s="67"/>
      <c r="B40" s="68" t="s">
        <v>40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91"/>
      <c r="J40" s="95"/>
    </row>
    <row r="41" customHeight="1" spans="1:10">
      <c r="A41" s="63">
        <v>9</v>
      </c>
      <c r="B41" s="64" t="s">
        <v>41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8"/>
      <c r="J41" s="89" t="s">
        <v>42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8"/>
      <c r="J42" s="90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8"/>
      <c r="J43" s="90"/>
    </row>
    <row r="44" s="52" customFormat="1" customHeight="1" spans="1:10">
      <c r="A44" s="67"/>
      <c r="B44" s="68" t="s">
        <v>43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91"/>
      <c r="J44" s="92"/>
    </row>
    <row r="45" customHeight="1" spans="1:10">
      <c r="A45" s="70">
        <v>10</v>
      </c>
      <c r="B45" s="64" t="s">
        <v>44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8"/>
      <c r="J45" s="96"/>
    </row>
    <row r="46" customHeight="1" spans="1:10">
      <c r="A46" s="78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8"/>
      <c r="J46" s="97"/>
    </row>
    <row r="47" customHeight="1" spans="1:10">
      <c r="A47" s="78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8"/>
      <c r="J47" s="97"/>
    </row>
    <row r="48" customHeight="1" spans="1:10">
      <c r="A48" s="78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8"/>
      <c r="J48" s="97"/>
    </row>
    <row r="49" customHeight="1" spans="1:10">
      <c r="A49" s="78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8"/>
      <c r="J49" s="97"/>
    </row>
    <row r="50" customHeight="1" spans="1:10">
      <c r="A50" s="78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8"/>
      <c r="J50" s="97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8"/>
      <c r="J51" s="97"/>
    </row>
    <row r="52" s="52" customFormat="1" customHeight="1" spans="1:10">
      <c r="A52" s="67"/>
      <c r="B52" s="68" t="s">
        <v>45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91"/>
      <c r="J52" s="98"/>
    </row>
    <row r="53" customHeight="1" spans="1:10">
      <c r="A53" s="67"/>
      <c r="B53" s="68" t="s">
        <v>46</v>
      </c>
      <c r="C53" s="69">
        <f>SUM(C52,C44,C40,C37,C32,C27,C24,C21,C16,C13)</f>
        <v>30000</v>
      </c>
      <c r="D53" s="69">
        <f t="shared" ref="D53:H53" si="22">SUM(D52,D44,D40,D37,D32,D27,D24,D21,D16,D13)</f>
        <v>2</v>
      </c>
      <c r="E53" s="69">
        <f t="shared" si="22"/>
        <v>30000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91"/>
      <c r="J53" s="99"/>
    </row>
    <row r="57" customHeight="1" spans="1:9">
      <c r="A57" s="79" t="s">
        <v>47</v>
      </c>
      <c r="B57" s="80"/>
      <c r="C57" s="81" t="s">
        <v>48</v>
      </c>
      <c r="D57" s="81"/>
      <c r="E57" s="81" t="s">
        <v>49</v>
      </c>
      <c r="F57" s="81"/>
      <c r="G57" s="81" t="s">
        <v>50</v>
      </c>
      <c r="H57" s="81"/>
      <c r="I57" s="100" t="s">
        <v>51</v>
      </c>
    </row>
    <row r="58" customHeight="1" spans="1:9">
      <c r="A58" s="82">
        <f>E53</f>
        <v>30000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1">
        <f>A58-C58</f>
        <v>30000</v>
      </c>
    </row>
    <row r="60" customHeight="1" spans="1:9">
      <c r="A60" s="84" t="s">
        <v>52</v>
      </c>
      <c r="B60" s="85"/>
      <c r="C60" s="86" t="s">
        <v>53</v>
      </c>
      <c r="D60" s="84"/>
      <c r="E60" s="84" t="s">
        <v>54</v>
      </c>
      <c r="F60" s="84"/>
      <c r="G60" s="84" t="s">
        <v>55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19" workbookViewId="0">
      <selection activeCell="N16" sqref="N1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7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8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/>
      <c r="I11" s="42"/>
      <c r="J11" s="43"/>
      <c r="K11" s="44" t="s">
        <v>77</v>
      </c>
    </row>
    <row r="12" ht="20.1" customHeight="1" spans="2:11">
      <c r="B12" s="22">
        <v>2</v>
      </c>
      <c r="C12" s="23"/>
      <c r="D12" s="26"/>
      <c r="E12" s="27" t="s">
        <v>78</v>
      </c>
      <c r="F12" s="27"/>
      <c r="G12" s="25">
        <v>0</v>
      </c>
      <c r="H12" s="25"/>
      <c r="I12" s="42"/>
      <c r="J12" s="43"/>
      <c r="K12" s="44" t="s">
        <v>79</v>
      </c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0</v>
      </c>
      <c r="H13" s="25"/>
      <c r="I13" s="42"/>
      <c r="J13" s="43"/>
      <c r="K13" s="44" t="s">
        <v>77</v>
      </c>
    </row>
    <row r="14" ht="20.1" customHeight="1" spans="2:11">
      <c r="B14" s="22">
        <v>4</v>
      </c>
      <c r="C14" s="23"/>
      <c r="D14" s="26"/>
      <c r="E14" s="22" t="s">
        <v>81</v>
      </c>
      <c r="F14" s="23"/>
      <c r="G14" s="25">
        <v>0</v>
      </c>
      <c r="H14" s="25"/>
      <c r="I14" s="42"/>
      <c r="J14" s="43"/>
      <c r="K14" s="44" t="s">
        <v>82</v>
      </c>
    </row>
    <row r="15" ht="20.1" customHeight="1" spans="2:11">
      <c r="B15" s="22">
        <v>5</v>
      </c>
      <c r="C15" s="23"/>
      <c r="D15" s="24" t="s">
        <v>44</v>
      </c>
      <c r="E15" s="27" t="s">
        <v>83</v>
      </c>
      <c r="F15" s="27"/>
      <c r="G15" s="25">
        <v>33</v>
      </c>
      <c r="H15" s="25">
        <v>33</v>
      </c>
      <c r="I15" s="42"/>
      <c r="J15" s="43"/>
      <c r="K15" s="44" t="s">
        <v>84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33</v>
      </c>
      <c r="H18" s="30">
        <f>SUM(H11:H17)</f>
        <v>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85</v>
      </c>
      <c r="H20" s="21"/>
      <c r="I20" s="21"/>
      <c r="J20" s="21"/>
      <c r="K20" s="21" t="s">
        <v>86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87</v>
      </c>
      <c r="C23" s="16"/>
      <c r="D23" s="16"/>
      <c r="E23" s="16"/>
      <c r="F23" s="16" t="s">
        <v>53</v>
      </c>
      <c r="G23" s="16" t="s">
        <v>88</v>
      </c>
      <c r="H23" s="16"/>
      <c r="I23" s="16"/>
      <c r="J23" s="16" t="s">
        <v>55</v>
      </c>
      <c r="K23" s="16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宋净菲</v>
      </c>
      <c r="G28" s="7"/>
      <c r="H28" s="6" t="s">
        <v>59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65</v>
      </c>
      <c r="E30" s="10"/>
      <c r="F30" s="11" t="str">
        <f>F7</f>
        <v>11月4日-6日</v>
      </c>
      <c r="G30" s="11"/>
      <c r="H30" s="10" t="s">
        <v>67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68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90</v>
      </c>
      <c r="E33" s="27" t="s">
        <v>91</v>
      </c>
      <c r="F33" s="27"/>
      <c r="G33" s="25" t="s">
        <v>92</v>
      </c>
      <c r="H33" s="25" t="s">
        <v>93</v>
      </c>
      <c r="I33" s="25" t="s">
        <v>46</v>
      </c>
      <c r="J33" s="25"/>
      <c r="K33" s="50" t="s">
        <v>74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>
        <v>100</v>
      </c>
      <c r="H36" s="25">
        <v>1</v>
      </c>
      <c r="I36" s="42">
        <f t="shared" si="0"/>
        <v>100</v>
      </c>
      <c r="J36" s="43"/>
      <c r="K36" s="51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87</v>
      </c>
      <c r="C38" s="16"/>
      <c r="D38" s="16"/>
      <c r="E38" s="16"/>
      <c r="F38" s="16" t="s">
        <v>53</v>
      </c>
      <c r="G38" s="16" t="s">
        <v>88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2018-12-17T02:34:01Z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