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<sst xmlns="http://schemas.openxmlformats.org/spreadsheetml/2006/main" count="132" uniqueCount="98">
  <si>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</si>
  <si>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</si>
  <si>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</si>
  <si>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</si>
  <si>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</si>
  <si>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</si>
  <si>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</si>
  <si>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</si>
  <si>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</si>
  <si>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</si>
  <si>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8.12-8.21</t>
  </si>
  <si>
    <t>报销日期:</t>
  </si>
  <si>
    <t>团号:</t>
  </si>
  <si>
    <t>HMOA-190716-SXY617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</si>
  <si>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</si>
  <si>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</si>
  <si>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</si>
  <si>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</si>
  <si>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</si>
  <si>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</si>
  <si>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</si>
  <si>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</si>
  <si>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360-丽都壹号</t>
  </si>
  <si>
    <t>差旅费</t>
  </si>
  <si>
    <t>机场-丽都壹号</t>
  </si>
  <si>
    <t>北京办-丽都壹号</t>
  </si>
  <si>
    <t>观山邸-国科大</t>
  </si>
  <si>
    <t>机场-家</t>
  </si>
  <si>
    <t>机场高速费</t>
  </si>
  <si>
    <t>丽都壹号-360</t>
  </si>
  <si>
    <t>观山邸-凯宾斯基</t>
  </si>
  <si>
    <t>山水时尚-机场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</si>
  <si>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</si>
  <si>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</si>
  <si>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</si>
  <si>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</si>
  <si>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</si>
  <si>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</si>
  <si>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</si>
  <si>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</si>
  <si>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</si>
  <si>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</si>
  <si>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</si>
  <si>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</si>
  <si>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</si>
  <si>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</si>
  <si>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乐山</t>
  </si>
  <si>
    <t>7.22-7.24</t>
  </si>
  <si>
    <t>【借款报销单】</t>
  </si>
  <si>
    <t>团号：HMOA-190716-SXY617</t>
  </si>
  <si>
    <t>会议日期：2019.9.2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</si>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</sst>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2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7" fillId="13" borderId="22" applyNumberFormat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17" fillId="18" borderId="1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zoomScale="110" zoomScaleNormal="110" topLeftCell="A12" workbookViewId="0">
      <selection activeCell="O16" sqref="O16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9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0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1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2"/>
      <c r="J7" s="93">
        <v>43334</v>
      </c>
      <c r="K7" s="91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4"/>
      <c r="J8" s="95" t="s">
        <v>13</v>
      </c>
      <c r="K8" s="96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/>
      <c r="E11" s="79" t="s">
        <v>21</v>
      </c>
      <c r="F11" s="79"/>
      <c r="G11" s="80">
        <v>27</v>
      </c>
      <c r="H11" s="80">
        <v>27</v>
      </c>
      <c r="I11" s="73"/>
      <c r="J11" s="74"/>
      <c r="K11" s="97" t="s">
        <v>22</v>
      </c>
    </row>
    <row r="12" spans="2:11">
      <c r="B12" s="76">
        <v>2</v>
      </c>
      <c r="C12" s="77"/>
      <c r="D12" s="81" t="s">
        <v>23</v>
      </c>
      <c r="E12" s="79" t="s">
        <v>21</v>
      </c>
      <c r="F12" s="79"/>
      <c r="G12" s="80">
        <v>51</v>
      </c>
      <c r="H12" s="80">
        <f t="shared" ref="H12:H21" si="0">G12</f>
        <v>51</v>
      </c>
      <c r="I12" s="98"/>
      <c r="J12" s="99"/>
      <c r="K12" s="100" t="s">
        <v>24</v>
      </c>
    </row>
    <row r="13" spans="2:11">
      <c r="B13" s="76">
        <v>3</v>
      </c>
      <c r="C13" s="77"/>
      <c r="D13" s="81"/>
      <c r="E13" s="79" t="s">
        <v>21</v>
      </c>
      <c r="F13" s="79"/>
      <c r="G13" s="80">
        <v>27</v>
      </c>
      <c r="H13" s="80">
        <f t="shared" si="0"/>
        <v>27</v>
      </c>
      <c r="I13" s="98"/>
      <c r="J13" s="99"/>
      <c r="K13" s="100" t="s">
        <v>25</v>
      </c>
    </row>
    <row r="14" spans="2:11">
      <c r="B14" s="76">
        <v>4</v>
      </c>
      <c r="C14" s="77"/>
      <c r="D14" s="81"/>
      <c r="E14" s="79" t="s">
        <v>21</v>
      </c>
      <c r="F14" s="79"/>
      <c r="G14" s="80">
        <v>8</v>
      </c>
      <c r="H14" s="80">
        <f t="shared" si="0"/>
        <v>8</v>
      </c>
      <c r="I14" s="98"/>
      <c r="J14" s="99"/>
      <c r="K14" s="100" t="s">
        <v>26</v>
      </c>
    </row>
    <row r="15" spans="2:11">
      <c r="B15" s="76">
        <v>5</v>
      </c>
      <c r="C15" s="77"/>
      <c r="D15" s="81"/>
      <c r="E15" s="79" t="s">
        <v>21</v>
      </c>
      <c r="F15" s="79"/>
      <c r="G15" s="80">
        <v>128</v>
      </c>
      <c r="H15" s="80">
        <f t="shared" si="0"/>
        <v>128</v>
      </c>
      <c r="I15" s="98"/>
      <c r="J15" s="99"/>
      <c r="K15" s="100" t="s">
        <v>27</v>
      </c>
    </row>
    <row r="16" spans="2:11">
      <c r="B16" s="76">
        <v>5</v>
      </c>
      <c r="C16" s="77"/>
      <c r="D16" s="81"/>
      <c r="E16" s="79" t="s">
        <v>21</v>
      </c>
      <c r="F16" s="79"/>
      <c r="G16" s="80">
        <v>5</v>
      </c>
      <c r="H16" s="80">
        <f t="shared" si="0"/>
        <v>5</v>
      </c>
      <c r="I16" s="98"/>
      <c r="J16" s="99"/>
      <c r="K16" s="100" t="s">
        <v>28</v>
      </c>
    </row>
    <row r="17" spans="2:11">
      <c r="B17" s="76">
        <v>6</v>
      </c>
      <c r="C17" s="77"/>
      <c r="D17" s="81"/>
      <c r="E17" s="79" t="s">
        <v>21</v>
      </c>
      <c r="F17" s="79"/>
      <c r="G17" s="80">
        <v>25.25</v>
      </c>
      <c r="H17" s="80">
        <f t="shared" si="0"/>
        <v>25.25</v>
      </c>
      <c r="I17" s="98"/>
      <c r="J17" s="99"/>
      <c r="K17" s="100" t="s">
        <v>29</v>
      </c>
    </row>
    <row r="18" spans="2:11">
      <c r="B18" s="76">
        <v>7</v>
      </c>
      <c r="C18" s="77"/>
      <c r="D18" s="81"/>
      <c r="E18" s="79" t="s">
        <v>21</v>
      </c>
      <c r="F18" s="79"/>
      <c r="G18" s="80">
        <v>16.52</v>
      </c>
      <c r="H18" s="80">
        <f t="shared" si="0"/>
        <v>16.52</v>
      </c>
      <c r="I18" s="98"/>
      <c r="J18" s="99"/>
      <c r="K18" s="100" t="s">
        <v>29</v>
      </c>
    </row>
    <row r="19" spans="2:11">
      <c r="B19" s="76"/>
      <c r="C19" s="77"/>
      <c r="D19" s="81"/>
      <c r="E19" s="79" t="s">
        <v>21</v>
      </c>
      <c r="F19" s="79"/>
      <c r="G19" s="80">
        <v>36.55</v>
      </c>
      <c r="H19" s="80">
        <f t="shared" si="0"/>
        <v>36.55</v>
      </c>
      <c r="I19" s="98"/>
      <c r="J19" s="99"/>
      <c r="K19" s="100" t="s">
        <v>30</v>
      </c>
    </row>
    <row r="20" spans="2:11">
      <c r="B20" s="76"/>
      <c r="C20" s="77"/>
      <c r="D20" s="81"/>
      <c r="E20" s="79" t="s">
        <v>21</v>
      </c>
      <c r="F20" s="79"/>
      <c r="G20" s="80">
        <v>28.65</v>
      </c>
      <c r="H20" s="80">
        <f t="shared" si="0"/>
        <v>28.65</v>
      </c>
      <c r="I20" s="98"/>
      <c r="J20" s="99"/>
      <c r="K20" s="100" t="s">
        <v>26</v>
      </c>
    </row>
    <row r="21" spans="2:11">
      <c r="B21" s="76"/>
      <c r="C21" s="77"/>
      <c r="D21" s="81"/>
      <c r="E21" s="79" t="s">
        <v>21</v>
      </c>
      <c r="F21" s="79"/>
      <c r="G21" s="80">
        <v>115.71</v>
      </c>
      <c r="H21" s="80">
        <f t="shared" si="0"/>
        <v>115.71</v>
      </c>
      <c r="I21" s="98"/>
      <c r="J21" s="99"/>
      <c r="K21" s="100" t="s">
        <v>31</v>
      </c>
    </row>
    <row r="22" spans="2:11">
      <c r="B22" s="76">
        <v>8</v>
      </c>
      <c r="C22" s="77"/>
      <c r="D22" s="82" t="s">
        <v>32</v>
      </c>
      <c r="E22" s="79" t="s">
        <v>33</v>
      </c>
      <c r="F22" s="79"/>
      <c r="G22" s="80">
        <v>0</v>
      </c>
      <c r="H22" s="80">
        <f ca="1" t="shared" ref="H19:H24" si="1">G22</f>
        <v>0</v>
      </c>
      <c r="I22" s="98">
        <v>0</v>
      </c>
      <c r="J22" s="99"/>
      <c r="K22" s="100"/>
    </row>
    <row r="23" ht="20.1" customHeight="1" spans="2:11">
      <c r="B23" s="76">
        <v>9</v>
      </c>
      <c r="C23" s="77"/>
      <c r="D23" s="81"/>
      <c r="E23" s="79"/>
      <c r="F23" s="79"/>
      <c r="G23" s="80">
        <f ca="1" t="shared" ref="G23:G24" si="2">H23+I23</f>
        <v>0</v>
      </c>
      <c r="H23" s="80">
        <f ca="1" t="shared" si="1"/>
        <v>0</v>
      </c>
      <c r="I23" s="98">
        <v>0</v>
      </c>
      <c r="J23" s="99"/>
      <c r="K23" s="101"/>
    </row>
    <row r="24" ht="20.1" customHeight="1" spans="2:11">
      <c r="B24" s="76">
        <v>10</v>
      </c>
      <c r="C24" s="77"/>
      <c r="D24" s="83"/>
      <c r="E24" s="79"/>
      <c r="F24" s="79"/>
      <c r="G24" s="80">
        <f ca="1" t="shared" si="2"/>
        <v>0</v>
      </c>
      <c r="H24" s="80">
        <f ca="1" t="shared" si="1"/>
        <v>0</v>
      </c>
      <c r="I24" s="98">
        <v>0</v>
      </c>
      <c r="J24" s="99"/>
      <c r="K24" s="101"/>
    </row>
    <row r="25" ht="20.1" customHeight="1" spans="2:11">
      <c r="B25" s="73" t="s">
        <v>34</v>
      </c>
      <c r="C25" s="84"/>
      <c r="D25" s="84"/>
      <c r="E25" s="84"/>
      <c r="F25" s="74"/>
      <c r="G25" s="85">
        <f>SUM(G11:G21)</f>
        <v>468.68</v>
      </c>
      <c r="H25" s="85">
        <f ca="1">SUM(H11:H22)</f>
        <v>468.68</v>
      </c>
      <c r="I25" s="102">
        <f>SUM(I12:J24)</f>
        <v>0</v>
      </c>
      <c r="J25" s="103"/>
      <c r="K25" s="104"/>
    </row>
    <row r="26" ht="20.1" customHeight="1" spans="2:11">
      <c r="B26" s="70"/>
      <c r="C26" s="70"/>
      <c r="D26" s="70"/>
      <c r="E26" s="70"/>
      <c r="F26" s="70"/>
      <c r="G26" s="70"/>
      <c r="H26" s="70"/>
      <c r="I26" s="70"/>
      <c r="J26" s="105"/>
      <c r="K26" s="70"/>
    </row>
    <row r="27" ht="20.1" customHeight="1" spans="2:11">
      <c r="B27" s="75" t="s">
        <v>18</v>
      </c>
      <c r="C27" s="75"/>
      <c r="D27" s="75"/>
      <c r="E27" s="75"/>
      <c r="F27" s="75"/>
      <c r="G27" s="75" t="s">
        <v>35</v>
      </c>
      <c r="H27" s="75"/>
      <c r="I27" s="75"/>
      <c r="J27" s="75"/>
      <c r="K27" s="75" t="s">
        <v>36</v>
      </c>
    </row>
    <row r="28" ht="20.1" customHeight="1" spans="2:11">
      <c r="B28" s="86">
        <f ca="1">H25</f>
        <v>468.68</v>
      </c>
      <c r="C28" s="86"/>
      <c r="D28" s="86"/>
      <c r="E28" s="86"/>
      <c r="F28" s="86"/>
      <c r="G28" s="86">
        <f>I25</f>
        <v>0</v>
      </c>
      <c r="H28" s="86"/>
      <c r="I28" s="86"/>
      <c r="J28" s="86"/>
      <c r="K28" s="106">
        <f ca="1">SUM(B28:J28)</f>
        <v>468.68</v>
      </c>
    </row>
    <row r="29" ht="20.1" customHeight="1" spans="2:11"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ht="20.1" customHeight="1" spans="2:11">
      <c r="B30" s="70" t="s">
        <v>37</v>
      </c>
      <c r="C30" s="70"/>
      <c r="D30" s="70"/>
      <c r="E30" s="70"/>
      <c r="F30" s="70" t="s">
        <v>38</v>
      </c>
      <c r="G30" s="70" t="s">
        <v>39</v>
      </c>
      <c r="H30" s="70"/>
      <c r="I30" s="70"/>
      <c r="J30" s="70" t="s">
        <v>40</v>
      </c>
      <c r="K30" s="70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8"/>
      <c r="C35" s="59"/>
      <c r="D35" s="60" t="s">
        <v>1</v>
      </c>
      <c r="E35" s="60"/>
      <c r="F35" s="61" t="str">
        <f>F5</f>
        <v>姚艺婷</v>
      </c>
      <c r="G35" s="61"/>
      <c r="H35" s="60" t="s">
        <v>3</v>
      </c>
      <c r="I35" s="59"/>
      <c r="J35" s="61" t="str">
        <f>J5</f>
        <v>助理</v>
      </c>
      <c r="K35" s="90"/>
    </row>
    <row r="36" ht="20.1" customHeight="1" spans="2:11">
      <c r="B36" s="62"/>
      <c r="C36" s="63"/>
      <c r="D36" s="64" t="s">
        <v>5</v>
      </c>
      <c r="E36" s="64"/>
      <c r="F36" s="65" t="s">
        <v>6</v>
      </c>
      <c r="G36" s="65"/>
      <c r="H36" s="64" t="s">
        <v>7</v>
      </c>
      <c r="I36" s="63"/>
      <c r="J36" s="65" t="str">
        <f>J6</f>
        <v>上海事业部</v>
      </c>
      <c r="K36" s="91"/>
    </row>
    <row r="37" ht="20.1" customHeight="1" spans="2:11">
      <c r="B37" s="62"/>
      <c r="C37" s="63"/>
      <c r="D37" s="64" t="s">
        <v>9</v>
      </c>
      <c r="E37" s="64"/>
      <c r="F37" s="65" t="str">
        <f>F7</f>
        <v>8.12-8.21</v>
      </c>
      <c r="G37" s="65"/>
      <c r="H37" s="64" t="s">
        <v>11</v>
      </c>
      <c r="I37" s="92"/>
      <c r="J37" s="93">
        <f>J7</f>
        <v>43334</v>
      </c>
      <c r="K37" s="91"/>
    </row>
    <row r="38" ht="20.1" customHeight="1" spans="2:11">
      <c r="B38" s="66"/>
      <c r="C38" s="67"/>
      <c r="D38" s="68"/>
      <c r="E38" s="68"/>
      <c r="F38" s="69"/>
      <c r="G38" s="69"/>
      <c r="H38" s="68" t="s">
        <v>12</v>
      </c>
      <c r="I38" s="94"/>
      <c r="J38" s="69" t="str">
        <f>J8</f>
        <v>HMOA-190716-SXY617</v>
      </c>
      <c r="K38" s="96"/>
    </row>
    <row r="39" ht="20.1" customHeight="1"/>
    <row r="40" ht="20.1" customHeight="1" spans="2:11">
      <c r="B40" s="79"/>
      <c r="C40" s="79"/>
      <c r="D40" s="87" t="s">
        <v>42</v>
      </c>
      <c r="E40" s="79" t="s">
        <v>43</v>
      </c>
      <c r="F40" s="79"/>
      <c r="G40" s="80" t="s">
        <v>44</v>
      </c>
      <c r="H40" s="80" t="s">
        <v>45</v>
      </c>
      <c r="I40" s="80" t="s">
        <v>34</v>
      </c>
      <c r="J40" s="80"/>
      <c r="K40" s="107" t="s">
        <v>20</v>
      </c>
    </row>
    <row r="41" spans="2:11">
      <c r="B41" s="79">
        <v>1</v>
      </c>
      <c r="C41" s="79"/>
      <c r="D41" s="87" t="s">
        <v>46</v>
      </c>
      <c r="E41" s="79" t="s">
        <v>47</v>
      </c>
      <c r="F41" s="79"/>
      <c r="G41" s="80">
        <v>100</v>
      </c>
      <c r="H41" s="80">
        <v>3</v>
      </c>
      <c r="I41" s="98">
        <f>G41*H41</f>
        <v>300</v>
      </c>
      <c r="J41" s="99"/>
      <c r="K41" s="107" t="str">
        <f>E41</f>
        <v>7.22-7.24</v>
      </c>
    </row>
    <row r="42" ht="20.1" customHeight="1" spans="2:11">
      <c r="B42" s="79">
        <v>2</v>
      </c>
      <c r="C42" s="79"/>
      <c r="D42" s="87" t="s">
        <v>46</v>
      </c>
      <c r="E42" s="79">
        <v>7.21</v>
      </c>
      <c r="F42" s="79"/>
      <c r="G42" s="80">
        <v>200</v>
      </c>
      <c r="H42" s="80">
        <v>1</v>
      </c>
      <c r="I42" s="98">
        <f>G42*H42</f>
        <v>200</v>
      </c>
      <c r="J42" s="99"/>
      <c r="K42" s="107">
        <f>E42</f>
        <v>7.21</v>
      </c>
    </row>
    <row r="43" ht="20.1" customHeight="1" spans="2:11">
      <c r="B43" s="79">
        <v>3</v>
      </c>
      <c r="C43" s="79"/>
      <c r="D43" s="88"/>
      <c r="E43" s="79"/>
      <c r="F43" s="79"/>
      <c r="G43" s="80"/>
      <c r="H43" s="80"/>
      <c r="I43" s="98"/>
      <c r="J43" s="99"/>
      <c r="K43" s="100"/>
    </row>
    <row r="44" ht="20.1" customHeight="1" spans="2:11">
      <c r="B44" s="73" t="s">
        <v>34</v>
      </c>
      <c r="C44" s="84"/>
      <c r="D44" s="84"/>
      <c r="E44" s="84"/>
      <c r="F44" s="74"/>
      <c r="G44" s="85"/>
      <c r="H44" s="85"/>
      <c r="I44" s="102">
        <f>SUM(I41:J43)</f>
        <v>500</v>
      </c>
      <c r="J44" s="103"/>
      <c r="K44" s="104"/>
    </row>
    <row r="45" ht="20.1" customHeight="1" spans="2:11">
      <c r="B45" s="70" t="s">
        <v>37</v>
      </c>
      <c r="C45" s="70"/>
      <c r="D45" s="70"/>
      <c r="E45" s="70"/>
      <c r="F45" s="70" t="s">
        <v>38</v>
      </c>
      <c r="G45" s="70" t="s">
        <v>39</v>
      </c>
      <c r="H45" s="70"/>
      <c r="I45" s="70"/>
      <c r="J45" s="70" t="s">
        <v>40</v>
      </c>
      <c r="K45" s="70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E19:F19"/>
    <mergeCell ref="E20:F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8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22" workbookViewId="0">
      <selection activeCell="I24" sqref="I2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15">
        <v>505.5</v>
      </c>
      <c r="G17" s="15">
        <v>0</v>
      </c>
      <c r="H17" s="15">
        <f t="shared" ref="H17:H23" si="2">F17+G17</f>
        <v>505.5</v>
      </c>
      <c r="I17" s="39" t="s">
        <v>69</v>
      </c>
      <c r="J17" s="44" t="s">
        <v>70</v>
      </c>
    </row>
    <row r="18" customHeight="1" spans="1:10">
      <c r="A18" s="27"/>
      <c r="B18" s="28"/>
      <c r="C18" s="29"/>
      <c r="D18" s="27"/>
      <c r="E18" s="29"/>
      <c r="F18" s="15">
        <v>293.31</v>
      </c>
      <c r="G18" s="15">
        <v>0</v>
      </c>
      <c r="H18" s="15">
        <f t="shared" si="2"/>
        <v>293.31</v>
      </c>
      <c r="I18" s="39" t="s">
        <v>69</v>
      </c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71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798.81</v>
      </c>
      <c r="G23" s="19">
        <f>SUM(G17:G20)</f>
        <v>0</v>
      </c>
      <c r="H23" s="19">
        <f>SUM(H17:H22)</f>
        <v>798.81</v>
      </c>
      <c r="I23" s="42"/>
      <c r="J23" s="46"/>
    </row>
    <row r="24" customHeight="1" spans="1:10">
      <c r="A24" s="13">
        <v>4</v>
      </c>
      <c r="B24" s="14" t="s">
        <v>72</v>
      </c>
      <c r="C24" s="15">
        <v>0</v>
      </c>
      <c r="D24" s="13">
        <v>0</v>
      </c>
      <c r="E24" s="16">
        <f t="shared" ref="E23:E43" si="4">C24*D24</f>
        <v>0</v>
      </c>
      <c r="F24" s="15">
        <v>0</v>
      </c>
      <c r="G24" s="15">
        <v>0</v>
      </c>
      <c r="H24" s="15">
        <f t="shared" ref="H23:H45" si="5">F24+G24</f>
        <v>0</v>
      </c>
      <c r="I24" s="39"/>
      <c r="J24" s="44" t="s">
        <v>73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5"/>
        <v>0</v>
      </c>
      <c r="I25" s="39"/>
      <c r="J25" s="45"/>
    </row>
    <row r="26" s="1" customFormat="1" customHeight="1" spans="1:10">
      <c r="A26" s="17"/>
      <c r="B26" s="18" t="s">
        <v>74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2"/>
      <c r="J26" s="46"/>
    </row>
    <row r="27" customHeight="1" spans="1:10">
      <c r="A27" s="21">
        <v>5</v>
      </c>
      <c r="B27" s="22" t="s">
        <v>75</v>
      </c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si="5"/>
        <v>0</v>
      </c>
      <c r="I27" s="39"/>
      <c r="J27" s="47" t="s">
        <v>76</v>
      </c>
    </row>
    <row r="28" customHeight="1" spans="1:10">
      <c r="A28" s="24"/>
      <c r="B28" s="25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7">F28+G28</f>
        <v>0</v>
      </c>
      <c r="I28" s="39"/>
      <c r="J28" s="48"/>
    </row>
    <row r="29" s="1" customFormat="1" customHeight="1" spans="1:10">
      <c r="A29" s="17"/>
      <c r="B29" s="18" t="s">
        <v>77</v>
      </c>
      <c r="C29" s="19">
        <f>SUM(C27)</f>
        <v>0</v>
      </c>
      <c r="D29" s="20">
        <f t="shared" ref="D29" si="8">SUM(D27)</f>
        <v>0</v>
      </c>
      <c r="E29" s="20">
        <f>E27</f>
        <v>0</v>
      </c>
      <c r="F29" s="19">
        <f>SUM(F27:F28)</f>
        <v>0</v>
      </c>
      <c r="G29" s="19">
        <v>0</v>
      </c>
      <c r="H29" s="19">
        <v>0</v>
      </c>
      <c r="I29" s="42"/>
      <c r="J29" s="49"/>
    </row>
    <row r="30" customHeight="1" spans="1:10">
      <c r="A30" s="13">
        <v>6</v>
      </c>
      <c r="B30" s="14" t="s">
        <v>78</v>
      </c>
      <c r="C30" s="15">
        <v>0</v>
      </c>
      <c r="D30" s="13">
        <v>0</v>
      </c>
      <c r="E30" s="16">
        <f t="shared" si="4"/>
        <v>0</v>
      </c>
      <c r="F30" s="15">
        <v>0</v>
      </c>
      <c r="G30" s="15">
        <v>0</v>
      </c>
      <c r="H30" s="15">
        <f t="shared" si="5"/>
        <v>0</v>
      </c>
      <c r="I30" s="39"/>
      <c r="J30" s="40" t="s">
        <v>79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39"/>
      <c r="J33" s="45"/>
    </row>
    <row r="34" s="1" customFormat="1" customHeight="1" spans="1:10">
      <c r="A34" s="17"/>
      <c r="B34" s="18" t="s">
        <v>80</v>
      </c>
      <c r="C34" s="19">
        <f>SUM(C30)</f>
        <v>0</v>
      </c>
      <c r="D34" s="20">
        <f t="shared" ref="D34:E34" si="9">SUM(D30)</f>
        <v>0</v>
      </c>
      <c r="E34" s="20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2"/>
      <c r="J34" s="46"/>
    </row>
    <row r="35" customHeight="1" spans="1:10">
      <c r="A35" s="13">
        <v>7</v>
      </c>
      <c r="B35" s="14" t="s">
        <v>81</v>
      </c>
      <c r="C35" s="15">
        <v>0</v>
      </c>
      <c r="D35" s="13">
        <v>0</v>
      </c>
      <c r="E35" s="16">
        <f t="shared" si="4"/>
        <v>0</v>
      </c>
      <c r="F35" s="15">
        <v>0</v>
      </c>
      <c r="G35" s="15">
        <v>0</v>
      </c>
      <c r="H35" s="15">
        <f t="shared" si="5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9"/>
      <c r="J38" s="51"/>
    </row>
    <row r="39" s="1" customFormat="1" customHeight="1" spans="1:10">
      <c r="A39" s="17"/>
      <c r="B39" s="18" t="s">
        <v>82</v>
      </c>
      <c r="C39" s="19">
        <f>SUM(C35)</f>
        <v>0</v>
      </c>
      <c r="D39" s="20">
        <f t="shared" ref="D39:E39" si="11">SUM(D35)</f>
        <v>0</v>
      </c>
      <c r="E39" s="20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2"/>
      <c r="J39" s="52"/>
    </row>
    <row r="40" customHeight="1" spans="1:10">
      <c r="A40" s="13">
        <v>8</v>
      </c>
      <c r="B40" s="14" t="s">
        <v>83</v>
      </c>
      <c r="C40" s="15">
        <v>0</v>
      </c>
      <c r="D40" s="13">
        <v>0</v>
      </c>
      <c r="E40" s="16">
        <f t="shared" si="4"/>
        <v>0</v>
      </c>
      <c r="F40" s="15">
        <v>0</v>
      </c>
      <c r="G40" s="15">
        <v>0</v>
      </c>
      <c r="H40" s="15">
        <f t="shared" si="5"/>
        <v>0</v>
      </c>
      <c r="I40" s="39"/>
      <c r="J40" s="44" t="s">
        <v>84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45"/>
    </row>
    <row r="42" s="1" customFormat="1" customHeight="1" spans="1:10">
      <c r="A42" s="17"/>
      <c r="B42" s="18" t="s">
        <v>85</v>
      </c>
      <c r="C42" s="19">
        <f>SUM(C40)</f>
        <v>0</v>
      </c>
      <c r="D42" s="20">
        <f t="shared" ref="D42:E42" si="13">SUM(D40)</f>
        <v>0</v>
      </c>
      <c r="E42" s="20">
        <f t="shared" si="13"/>
        <v>0</v>
      </c>
      <c r="F42" s="19">
        <f>SUM(F40:F41)</f>
        <v>0</v>
      </c>
      <c r="G42" s="19">
        <f t="shared" ref="G42:H42" si="14">SUM(G40:G41)</f>
        <v>0</v>
      </c>
      <c r="H42" s="19">
        <f t="shared" si="14"/>
        <v>0</v>
      </c>
      <c r="I42" s="42"/>
      <c r="J42" s="46"/>
    </row>
    <row r="43" customHeight="1" spans="1:10">
      <c r="A43" s="13">
        <v>9</v>
      </c>
      <c r="B43" s="14" t="s">
        <v>86</v>
      </c>
      <c r="C43" s="15">
        <v>0</v>
      </c>
      <c r="D43" s="13">
        <v>0</v>
      </c>
      <c r="E43" s="16">
        <f t="shared" si="4"/>
        <v>0</v>
      </c>
      <c r="F43" s="15">
        <v>0</v>
      </c>
      <c r="G43" s="15">
        <v>0</v>
      </c>
      <c r="H43" s="15">
        <f t="shared" si="5"/>
        <v>0</v>
      </c>
      <c r="I43" s="39"/>
      <c r="J43" s="40" t="s">
        <v>87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41"/>
    </row>
    <row r="46" s="1" customFormat="1" customHeight="1" spans="1:10">
      <c r="A46" s="17"/>
      <c r="B46" s="18" t="s">
        <v>88</v>
      </c>
      <c r="C46" s="19">
        <f>SUM(C43)</f>
        <v>0</v>
      </c>
      <c r="D46" s="20">
        <f t="shared" ref="D46:E46" si="15">SUM(D43)</f>
        <v>0</v>
      </c>
      <c r="E46" s="20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2"/>
      <c r="J46" s="43"/>
    </row>
    <row r="47" customHeight="1" spans="1:10">
      <c r="A47" s="24">
        <v>10</v>
      </c>
      <c r="B47" s="14" t="s">
        <v>89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6">
        <v>0</v>
      </c>
      <c r="I47" s="39"/>
      <c r="J47" s="51"/>
    </row>
    <row r="48" s="1" customFormat="1" customHeight="1" spans="1:10">
      <c r="A48" s="17"/>
      <c r="B48" s="18" t="s">
        <v>90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34</v>
      </c>
      <c r="C49" s="19">
        <f>SUM(C48,C46,C42,C39,C34,C29,C26,C23,C16,C13)</f>
        <v>0</v>
      </c>
      <c r="D49" s="20">
        <f>SUM(D48,D46,D42,D39,D34,D29,D26,D23,D16,D13)</f>
        <v>0</v>
      </c>
      <c r="E49" s="20">
        <f>SUM(E48,E46,E42,E39,E34,E29,E26,E23,E16,E13)</f>
        <v>0</v>
      </c>
      <c r="F49" s="19">
        <f>SUM(F48,F46,F42,F39,F34,F29,F26,F23,F16,F13)</f>
        <v>798.81</v>
      </c>
      <c r="G49" s="19">
        <f>SUM(G48,G46,G42,G39,G34,G29,G26,G23,G16,G13)</f>
        <v>0</v>
      </c>
      <c r="H49" s="19">
        <f>H13+H23+H16+H26+H29+H34+H39+H42+H46+H48</f>
        <v>798.81</v>
      </c>
      <c r="I49" s="42"/>
      <c r="J49" s="53"/>
    </row>
    <row r="53" customHeight="1" spans="1:9">
      <c r="A53" s="30" t="s">
        <v>91</v>
      </c>
      <c r="B53" s="31"/>
      <c r="C53" s="32" t="s">
        <v>92</v>
      </c>
      <c r="D53" s="32"/>
      <c r="E53" s="32" t="s">
        <v>93</v>
      </c>
      <c r="F53" s="32"/>
      <c r="G53" s="32" t="s">
        <v>94</v>
      </c>
      <c r="H53" s="32"/>
      <c r="I53" s="54" t="s">
        <v>95</v>
      </c>
    </row>
    <row r="54" customHeight="1" spans="1:9">
      <c r="A54" s="33">
        <f>E49</f>
        <v>0</v>
      </c>
      <c r="B54" s="34"/>
      <c r="C54" s="34">
        <f>H49</f>
        <v>798.81</v>
      </c>
      <c r="D54" s="34"/>
      <c r="E54" s="34">
        <f>F49</f>
        <v>798.81</v>
      </c>
      <c r="F54" s="34"/>
      <c r="G54" s="34">
        <f>G49</f>
        <v>0</v>
      </c>
      <c r="H54" s="34"/>
      <c r="I54" s="55">
        <f>A54-C54</f>
        <v>-798.81</v>
      </c>
    </row>
    <row r="56" customHeight="1" spans="1:9">
      <c r="A56" s="35" t="s">
        <v>96</v>
      </c>
      <c r="B56" s="36"/>
      <c r="C56" s="37" t="s">
        <v>38</v>
      </c>
      <c r="D56" s="35"/>
      <c r="E56" s="35" t="s">
        <v>97</v>
      </c>
      <c r="F56" s="35"/>
      <c r="G56" s="35" t="s">
        <v>40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2019-09-02T03:28:41Z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