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'结算-地接社'!$A$1:$G$43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<sst xmlns="http://schemas.openxmlformats.org/spreadsheetml/2006/main" count="87" uniqueCount="66">
  <si>
    <t>先声药业会务服务报价表</t>
  </si>
  <si>
    <t>项目名称：5.20太原夏丹-流程号PUR2305036</t>
  </si>
  <si>
    <t>供应商：</t>
  </si>
  <si>
    <t>康辉集团北京国际会议展览有限公司</t>
  </si>
  <si>
    <t>活动时间：2023.05.20</t>
  </si>
  <si>
    <t>联络人：</t>
  </si>
  <si>
    <t>王凤雨</t>
  </si>
  <si>
    <t>活动地点：太原富力万达文化酒店五层北京厅</t>
  </si>
  <si>
    <t>手机：</t>
  </si>
  <si>
    <t>15210370021</t>
  </si>
  <si>
    <t>拟参加人数：30人</t>
  </si>
  <si>
    <r>
      <rPr>
        <b/>
        <sz val="10"/>
        <rFont val="宋体"/>
        <charset val="134"/>
      </rPr>
      <t>邮箱：</t>
    </r>
    <r>
      <rPr>
        <sz val="10"/>
        <rFont val="Arial"/>
        <charset val="134"/>
      </rPr>
      <t xml:space="preserve">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</si>
  <si>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</si>
  <si>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</si>
  <si>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</si>
  <si>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</si>
  <si>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</si>
  <si>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</si>
  <si>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</si>
  <si>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</si>
  <si>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</si>
  <si>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直采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</si>
  <si>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</si>
  <si>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</si>
  <si>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</si>
  <si>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5座车（帕萨特、凯美瑞或同级；3年内新车）</t>
  </si>
  <si>
    <t>火车站-酒店接送，按照实际发生结算</t>
  </si>
  <si>
    <t>框架内</t>
  </si>
  <si>
    <t>市区-酒店接送，按照实际发生结算</t>
  </si>
  <si>
    <t>机场-酒店接送，按照实际发生结算</t>
  </si>
  <si>
    <t>7座商务车（GL8或同级；3年内新车）</t>
  </si>
  <si>
    <t>火车票</t>
  </si>
  <si>
    <t>预估，按照实际发生结算</t>
  </si>
  <si>
    <t>框架外</t>
  </si>
  <si>
    <t>机票</t>
  </si>
  <si>
    <t>参考航班:
1、赤峰/太原往返：5-19 PN6396, 5-21 PN6395
2、呼和浩特/太原往返：5-19 MU2410, 5-21  MU2409
报价为目前机票价格，按出票时实际出票价格结算。</t>
  </si>
  <si>
    <t>陪同人员</t>
  </si>
  <si>
    <t>跟会服务人员</t>
  </si>
  <si>
    <t>含餐补及交通补贴（5月20日）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</si>
  <si>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</si>
  <si>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</si>
  <si>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酒店大屏搭建</t>
  </si>
  <si>
    <t>4m*7m （平方）含会议期间控台人员</t>
  </si>
  <si>
    <t>画架</t>
  </si>
  <si>
    <t>指示牌kt+画架（套）</t>
  </si>
  <si>
    <t>签到背景台</t>
  </si>
  <si>
    <t>3m*5m，黑底喷绘布，桁架+喷绘，含人工运费（平方）</t>
  </si>
  <si>
    <t>讲者PPT打印</t>
  </si>
  <si>
    <t>普通A4彩色打印，按照实际发生结算（页）</t>
  </si>
  <si>
    <t>专家主持稿</t>
  </si>
  <si>
    <t>欢迎卡</t>
  </si>
  <si>
    <t>250g铜版纸，按照实际发生结算（页）</t>
  </si>
  <si>
    <t>席卡</t>
  </si>
  <si>
    <t>日程/邀请函</t>
  </si>
  <si>
    <t>讲台花</t>
  </si>
  <si>
    <t>会议当天中午送到</t>
  </si>
  <si>
    <t>星巴克</t>
  </si>
  <si>
    <t>按照实际发生结算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</si>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</sst>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3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3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20" borderId="37" applyNumberFormat="0" applyAlignment="0" applyProtection="0">
      <alignment vertical="center"/>
    </xf>
    <xf numFmtId="0" fontId="25" fillId="20" borderId="33" applyNumberFormat="0" applyAlignment="0" applyProtection="0">
      <alignment vertical="center"/>
    </xf>
    <xf numFmtId="0" fontId="26" fillId="21" borderId="3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9" fontId="2" fillId="2" borderId="30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23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8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0" fontId="2" fillId="2" borderId="30" xfId="0" applyNumberFormat="1" applyFont="1" applyFill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10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302133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43"/>
  <sheetViews>
    <sheetView tabSelected="1" zoomScale="70" zoomScaleNormal="70" topLeftCell="A4" workbookViewId="0">
      <selection activeCell="L19" sqref="L19"/>
    </sheetView>
  </sheetViews>
  <sheetFormatPr defaultColWidth="9" defaultRowHeight="12.5" outlineLevelCol="7"/>
  <cols>
    <col min="1" max="1" width="8.33333333333333" style="3" customWidth="1"/>
    <col min="2" max="2" width="30.1916666666667" style="3" customWidth="1"/>
    <col min="3" max="3" width="50.875" style="4" customWidth="1"/>
    <col min="4" max="7" width="12.25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3" t="s">
        <v>3</v>
      </c>
    </row>
    <row r="5" s="1" customFormat="1" ht="17.25" customHeight="1" spans="1:5">
      <c r="A5" s="10" t="s">
        <v>4</v>
      </c>
      <c r="B5" s="10"/>
      <c r="C5" s="14"/>
      <c r="D5" s="12" t="s">
        <v>5</v>
      </c>
      <c r="E5" s="13" t="s">
        <v>6</v>
      </c>
    </row>
    <row r="6" s="1" customFormat="1" ht="17.25" customHeight="1" spans="1:5">
      <c r="A6" s="10" t="s">
        <v>7</v>
      </c>
      <c r="B6" s="10"/>
      <c r="C6" s="15"/>
      <c r="D6" s="12" t="s">
        <v>8</v>
      </c>
      <c r="E6" s="16" t="s">
        <v>9</v>
      </c>
    </row>
    <row r="7" s="1" customFormat="1" ht="17.25" customHeight="1" spans="1:5">
      <c r="A7" s="10" t="s">
        <v>10</v>
      </c>
      <c r="B7" s="10"/>
      <c r="C7" s="15"/>
      <c r="D7" s="17" t="s">
        <v>11</v>
      </c>
      <c r="E7" s="13" t="s">
        <v>12</v>
      </c>
    </row>
    <row r="8" s="1" customFormat="1" ht="12.25" spans="3:7">
      <c r="C8" s="18"/>
      <c r="D8" s="19"/>
      <c r="E8" s="19"/>
      <c r="F8" s="19"/>
      <c r="G8" s="19"/>
    </row>
    <row r="9" s="2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2" customFormat="1" ht="17.25" customHeight="1" spans="1:7">
      <c r="A10" s="24" t="s">
        <v>19</v>
      </c>
      <c r="B10" s="25"/>
      <c r="C10" s="25"/>
      <c r="D10" s="25"/>
      <c r="E10" s="25"/>
      <c r="F10" s="25"/>
      <c r="G10" s="26"/>
    </row>
    <row r="11" s="1" customFormat="1" ht="12" spans="1:7">
      <c r="A11" s="27" t="s">
        <v>20</v>
      </c>
      <c r="B11" s="28"/>
      <c r="C11" s="29" t="s">
        <v>21</v>
      </c>
      <c r="D11" s="30"/>
      <c r="E11" s="30"/>
      <c r="F11" s="30"/>
      <c r="G11" s="31">
        <f t="shared" ref="G11:G18" si="0">D11*E11*F11</f>
        <v>0</v>
      </c>
    </row>
    <row r="12" s="1" customFormat="1" ht="17.25" customHeight="1" spans="1:7">
      <c r="A12" s="32" t="s">
        <v>22</v>
      </c>
      <c r="B12" s="33"/>
      <c r="C12" s="33"/>
      <c r="D12" s="33"/>
      <c r="E12" s="33"/>
      <c r="F12" s="34"/>
      <c r="G12" s="35">
        <f>SUM(G11:G11)</f>
        <v>0</v>
      </c>
    </row>
    <row r="13" s="2" customFormat="1" ht="17.25" customHeight="1" spans="1:7">
      <c r="A13" s="36" t="s">
        <v>23</v>
      </c>
      <c r="B13" s="37"/>
      <c r="C13" s="37"/>
      <c r="D13" s="37"/>
      <c r="E13" s="37"/>
      <c r="F13" s="37"/>
      <c r="G13" s="38"/>
    </row>
    <row r="14" s="1" customFormat="1" ht="17.25" customHeight="1" spans="1:8">
      <c r="A14" s="39" t="s">
        <v>24</v>
      </c>
      <c r="B14" s="40" t="s">
        <v>25</v>
      </c>
      <c r="C14" s="41" t="s">
        <v>26</v>
      </c>
      <c r="D14" s="42">
        <v>250</v>
      </c>
      <c r="E14" s="42">
        <v>14</v>
      </c>
      <c r="F14" s="42">
        <v>2</v>
      </c>
      <c r="G14" s="43">
        <f t="shared" si="0"/>
        <v>7000</v>
      </c>
      <c r="H14" s="44" t="s">
        <v>27</v>
      </c>
    </row>
    <row r="15" s="1" customFormat="1" ht="25" customHeight="1" spans="1:8">
      <c r="A15" s="45"/>
      <c r="B15" s="46"/>
      <c r="C15" s="41" t="s">
        <v>28</v>
      </c>
      <c r="D15" s="42">
        <v>250</v>
      </c>
      <c r="E15" s="42">
        <v>5</v>
      </c>
      <c r="F15" s="42">
        <v>2</v>
      </c>
      <c r="G15" s="43">
        <f t="shared" si="0"/>
        <v>2500</v>
      </c>
      <c r="H15" s="44" t="s">
        <v>27</v>
      </c>
    </row>
    <row r="16" s="1" customFormat="1" ht="25" customHeight="1" spans="1:8">
      <c r="A16" s="45"/>
      <c r="B16" s="47"/>
      <c r="C16" s="41" t="s">
        <v>29</v>
      </c>
      <c r="D16" s="42">
        <v>250</v>
      </c>
      <c r="E16" s="42">
        <v>4</v>
      </c>
      <c r="F16" s="42">
        <v>2</v>
      </c>
      <c r="G16" s="43">
        <f t="shared" si="0"/>
        <v>2000</v>
      </c>
      <c r="H16" s="44" t="s">
        <v>27</v>
      </c>
    </row>
    <row r="17" s="1" customFormat="1" ht="35" customHeight="1" spans="1:8">
      <c r="A17" s="45"/>
      <c r="B17" s="48" t="s">
        <v>30</v>
      </c>
      <c r="C17" s="41" t="s">
        <v>26</v>
      </c>
      <c r="D17" s="42">
        <v>300</v>
      </c>
      <c r="E17" s="42">
        <v>2</v>
      </c>
      <c r="F17" s="42">
        <v>2</v>
      </c>
      <c r="G17" s="43">
        <f t="shared" si="0"/>
        <v>1200</v>
      </c>
      <c r="H17" s="44" t="s">
        <v>27</v>
      </c>
    </row>
    <row r="18" s="1" customFormat="1" ht="17.25" customHeight="1" spans="1:8">
      <c r="A18" s="45"/>
      <c r="B18" s="49" t="s">
        <v>31</v>
      </c>
      <c r="C18" s="50" t="s">
        <v>32</v>
      </c>
      <c r="D18" s="51">
        <v>500</v>
      </c>
      <c r="E18" s="51">
        <v>19</v>
      </c>
      <c r="F18" s="51">
        <v>1</v>
      </c>
      <c r="G18" s="43">
        <f t="shared" si="0"/>
        <v>9500</v>
      </c>
      <c r="H18" s="44" t="s">
        <v>33</v>
      </c>
    </row>
    <row r="19" s="1" customFormat="1" ht="78" customHeight="1" spans="1:8">
      <c r="A19" s="45"/>
      <c r="B19" s="49" t="s">
        <v>34</v>
      </c>
      <c r="C19" s="52" t="s">
        <v>35</v>
      </c>
      <c r="D19" s="51"/>
      <c r="E19" s="51"/>
      <c r="F19" s="51"/>
      <c r="G19" s="43">
        <v>2616</v>
      </c>
      <c r="H19" s="44" t="s">
        <v>33</v>
      </c>
    </row>
    <row r="20" s="1" customFormat="1" ht="30" customHeight="1" spans="1:8">
      <c r="A20" s="53" t="s">
        <v>36</v>
      </c>
      <c r="B20" s="54" t="s">
        <v>37</v>
      </c>
      <c r="C20" s="52" t="s">
        <v>38</v>
      </c>
      <c r="D20" s="55">
        <v>400</v>
      </c>
      <c r="E20" s="56">
        <v>2</v>
      </c>
      <c r="F20" s="56">
        <v>1</v>
      </c>
      <c r="G20" s="43">
        <f t="shared" ref="G18:G20" si="1">D20*E20*F20</f>
        <v>800</v>
      </c>
      <c r="H20" s="44" t="s">
        <v>27</v>
      </c>
    </row>
    <row r="21" s="1" customFormat="1" ht="17.25" customHeight="1" spans="1:8">
      <c r="A21" s="57" t="s">
        <v>39</v>
      </c>
      <c r="B21" s="58"/>
      <c r="C21" s="58"/>
      <c r="D21" s="58"/>
      <c r="E21" s="58"/>
      <c r="F21" s="58"/>
      <c r="G21" s="59">
        <f>SUM(G14:G20)</f>
        <v>25616</v>
      </c>
      <c r="H21" s="60"/>
    </row>
    <row r="22" s="2" customFormat="1" ht="17.25" customHeight="1" spans="1:7">
      <c r="A22" s="36" t="s">
        <v>40</v>
      </c>
      <c r="B22" s="37"/>
      <c r="C22" s="37"/>
      <c r="D22" s="37"/>
      <c r="E22" s="37"/>
      <c r="F22" s="37"/>
      <c r="G22" s="37"/>
    </row>
    <row r="23" s="1" customFormat="1" ht="17.1" customHeight="1" spans="1:8">
      <c r="A23" s="61" t="s">
        <v>41</v>
      </c>
      <c r="B23" s="62"/>
      <c r="C23" s="52" t="s">
        <v>42</v>
      </c>
      <c r="D23" s="55">
        <v>150</v>
      </c>
      <c r="E23" s="56">
        <v>4</v>
      </c>
      <c r="F23" s="56">
        <v>7</v>
      </c>
      <c r="G23" s="63">
        <f>D23*E23*F23</f>
        <v>4200</v>
      </c>
      <c r="H23" s="44" t="s">
        <v>33</v>
      </c>
    </row>
    <row r="24" s="1" customFormat="1" ht="17.1" customHeight="1" spans="1:8">
      <c r="A24" s="61" t="s">
        <v>43</v>
      </c>
      <c r="B24" s="62"/>
      <c r="C24" s="52" t="s">
        <v>44</v>
      </c>
      <c r="D24" s="55">
        <v>60</v>
      </c>
      <c r="E24" s="56">
        <v>5</v>
      </c>
      <c r="F24" s="56">
        <v>1</v>
      </c>
      <c r="G24" s="63">
        <f t="shared" ref="G24:G33" si="2">D24*E24*F24</f>
        <v>300</v>
      </c>
      <c r="H24" s="44" t="s">
        <v>33</v>
      </c>
    </row>
    <row r="25" s="1" customFormat="1" ht="17.1" customHeight="1" spans="1:8">
      <c r="A25" s="61" t="s">
        <v>45</v>
      </c>
      <c r="B25" s="62"/>
      <c r="C25" s="52" t="s">
        <v>46</v>
      </c>
      <c r="D25" s="55">
        <v>100</v>
      </c>
      <c r="E25" s="56">
        <v>3</v>
      </c>
      <c r="F25" s="56">
        <v>5</v>
      </c>
      <c r="G25" s="63">
        <f t="shared" si="2"/>
        <v>1500</v>
      </c>
      <c r="H25" s="44" t="s">
        <v>27</v>
      </c>
    </row>
    <row r="26" s="1" customFormat="1" ht="17.1" customHeight="1" spans="1:8">
      <c r="A26" s="61" t="s">
        <v>47</v>
      </c>
      <c r="B26" s="62"/>
      <c r="C26" s="52" t="s">
        <v>48</v>
      </c>
      <c r="D26" s="55">
        <v>1.2</v>
      </c>
      <c r="E26" s="56">
        <v>30</v>
      </c>
      <c r="F26" s="64">
        <v>55</v>
      </c>
      <c r="G26" s="63">
        <f t="shared" si="2"/>
        <v>1980</v>
      </c>
      <c r="H26" s="44" t="s">
        <v>27</v>
      </c>
    </row>
    <row r="27" s="1" customFormat="1" ht="17.1" customHeight="1" spans="1:8">
      <c r="A27" s="61" t="s">
        <v>49</v>
      </c>
      <c r="B27" s="62"/>
      <c r="C27" s="52" t="s">
        <v>48</v>
      </c>
      <c r="D27" s="55">
        <v>1.2</v>
      </c>
      <c r="E27" s="56">
        <v>16</v>
      </c>
      <c r="F27" s="64">
        <v>1</v>
      </c>
      <c r="G27" s="63">
        <f t="shared" si="2"/>
        <v>19.2</v>
      </c>
      <c r="H27" s="44" t="s">
        <v>27</v>
      </c>
    </row>
    <row r="28" s="1" customFormat="1" ht="17.1" customHeight="1" spans="1:8">
      <c r="A28" s="61" t="s">
        <v>50</v>
      </c>
      <c r="B28" s="62"/>
      <c r="C28" s="52" t="s">
        <v>51</v>
      </c>
      <c r="D28" s="55">
        <v>8</v>
      </c>
      <c r="E28" s="56">
        <v>20</v>
      </c>
      <c r="F28" s="56">
        <v>1</v>
      </c>
      <c r="G28" s="63">
        <f t="shared" si="2"/>
        <v>160</v>
      </c>
      <c r="H28" s="44" t="s">
        <v>27</v>
      </c>
    </row>
    <row r="29" s="1" customFormat="1" ht="17.1" customHeight="1" spans="1:8">
      <c r="A29" s="61" t="s">
        <v>52</v>
      </c>
      <c r="B29" s="62"/>
      <c r="C29" s="52" t="s">
        <v>51</v>
      </c>
      <c r="D29" s="55">
        <v>8</v>
      </c>
      <c r="E29" s="56">
        <v>29</v>
      </c>
      <c r="F29" s="56">
        <v>1</v>
      </c>
      <c r="G29" s="63">
        <f t="shared" si="2"/>
        <v>232</v>
      </c>
      <c r="H29" s="44" t="s">
        <v>27</v>
      </c>
    </row>
    <row r="30" s="1" customFormat="1" ht="17.1" customHeight="1" spans="1:8">
      <c r="A30" s="61" t="s">
        <v>53</v>
      </c>
      <c r="B30" s="62"/>
      <c r="C30" s="52" t="s">
        <v>48</v>
      </c>
      <c r="D30" s="55">
        <v>1.2</v>
      </c>
      <c r="E30" s="56">
        <v>30</v>
      </c>
      <c r="F30" s="56">
        <v>1</v>
      </c>
      <c r="G30" s="63">
        <f t="shared" si="2"/>
        <v>36</v>
      </c>
      <c r="H30" s="44" t="s">
        <v>27</v>
      </c>
    </row>
    <row r="31" s="1" customFormat="1" ht="17.1" customHeight="1" spans="1:8">
      <c r="A31" s="61" t="s">
        <v>54</v>
      </c>
      <c r="B31" s="62"/>
      <c r="C31" s="52" t="s">
        <v>55</v>
      </c>
      <c r="D31" s="55">
        <v>300</v>
      </c>
      <c r="E31" s="56">
        <v>1</v>
      </c>
      <c r="F31" s="56">
        <v>1</v>
      </c>
      <c r="G31" s="63">
        <f t="shared" si="2"/>
        <v>300</v>
      </c>
      <c r="H31" s="44" t="s">
        <v>27</v>
      </c>
    </row>
    <row r="32" s="1" customFormat="1" ht="17.1" customHeight="1" spans="1:8">
      <c r="A32" s="61" t="s">
        <v>56</v>
      </c>
      <c r="B32" s="62"/>
      <c r="C32" s="52" t="s">
        <v>57</v>
      </c>
      <c r="D32" s="55">
        <v>40</v>
      </c>
      <c r="E32" s="56">
        <v>30</v>
      </c>
      <c r="F32" s="56">
        <v>1</v>
      </c>
      <c r="G32" s="63">
        <f t="shared" si="2"/>
        <v>1200</v>
      </c>
      <c r="H32" s="44" t="s">
        <v>33</v>
      </c>
    </row>
    <row r="33" s="1" customFormat="1" ht="15.75" customHeight="1" spans="1:8">
      <c r="A33" s="61" t="s">
        <v>58</v>
      </c>
      <c r="B33" s="62"/>
      <c r="C33" s="52" t="s">
        <v>59</v>
      </c>
      <c r="D33" s="55">
        <v>20</v>
      </c>
      <c r="E33" s="65">
        <v>25</v>
      </c>
      <c r="F33" s="51">
        <v>1</v>
      </c>
      <c r="G33" s="63">
        <f t="shared" si="2"/>
        <v>500</v>
      </c>
      <c r="H33" s="44" t="s">
        <v>27</v>
      </c>
    </row>
    <row r="34" s="1" customFormat="1" ht="17.25" customHeight="1" spans="1:7">
      <c r="A34" s="57" t="s">
        <v>60</v>
      </c>
      <c r="B34" s="58"/>
      <c r="C34" s="58"/>
      <c r="D34" s="58"/>
      <c r="E34" s="58"/>
      <c r="F34" s="58"/>
      <c r="G34" s="59">
        <f>SUM(G23:G33)</f>
        <v>10427.2</v>
      </c>
    </row>
    <row r="35" s="2" customFormat="1" ht="17.25" customHeight="1" spans="1:7">
      <c r="A35" s="36" t="s">
        <v>61</v>
      </c>
      <c r="B35" s="37"/>
      <c r="C35" s="37"/>
      <c r="D35" s="37"/>
      <c r="E35" s="37"/>
      <c r="F35" s="37"/>
      <c r="G35" s="38"/>
    </row>
    <row r="36" s="1" customFormat="1" ht="17.25" customHeight="1" spans="1:7">
      <c r="A36" s="66" t="s">
        <v>62</v>
      </c>
      <c r="B36" s="67"/>
      <c r="C36" s="68">
        <v>0.06</v>
      </c>
      <c r="D36" s="69"/>
      <c r="E36" s="69"/>
      <c r="F36" s="70"/>
      <c r="G36" s="71">
        <f>(G12+G21+G34)*C36</f>
        <v>2162.592</v>
      </c>
    </row>
    <row r="37" s="1" customFormat="1" ht="17.25" customHeight="1" spans="1:7">
      <c r="A37" s="72" t="s">
        <v>39</v>
      </c>
      <c r="B37" s="73"/>
      <c r="C37" s="73"/>
      <c r="D37" s="73"/>
      <c r="E37" s="73"/>
      <c r="F37" s="73"/>
      <c r="G37" s="74">
        <f>G12+G21+G34+G36</f>
        <v>38205.792</v>
      </c>
    </row>
    <row r="38" s="2" customFormat="1" ht="17.25" customHeight="1" spans="1:7">
      <c r="A38" s="75" t="s">
        <v>63</v>
      </c>
      <c r="B38" s="76"/>
      <c r="C38" s="76"/>
      <c r="D38" s="76"/>
      <c r="E38" s="76"/>
      <c r="F38" s="76"/>
      <c r="G38" s="77"/>
    </row>
    <row r="39" s="1" customFormat="1" ht="17.25" customHeight="1" spans="1:7">
      <c r="A39" s="78" t="s">
        <v>64</v>
      </c>
      <c r="B39" s="79"/>
      <c r="C39" s="80">
        <v>0.06</v>
      </c>
      <c r="D39" s="81"/>
      <c r="E39" s="81"/>
      <c r="F39" s="82"/>
      <c r="G39" s="83">
        <f>G37*C39</f>
        <v>2292.34752</v>
      </c>
    </row>
    <row r="40" s="1" customFormat="1" ht="17.25" customHeight="1" spans="1:7">
      <c r="A40" s="84" t="s">
        <v>65</v>
      </c>
      <c r="B40" s="73"/>
      <c r="C40" s="73"/>
      <c r="D40" s="73"/>
      <c r="E40" s="73"/>
      <c r="F40" s="73"/>
      <c r="G40" s="85">
        <f>G37+G39</f>
        <v>40498.13952</v>
      </c>
    </row>
    <row r="41" s="1" customFormat="1" spans="1:7">
      <c r="A41" s="3"/>
      <c r="B41" s="3"/>
      <c r="C41" s="3"/>
      <c r="D41" s="3"/>
      <c r="E41" s="3"/>
      <c r="F41" s="3"/>
      <c r="G41" s="3"/>
    </row>
    <row r="42" s="1" customFormat="1" ht="12.75" customHeight="1" spans="1:7">
      <c r="A42" s="86"/>
      <c r="B42" s="86"/>
      <c r="C42" s="86"/>
      <c r="D42" s="86"/>
      <c r="E42" s="86"/>
      <c r="F42" s="86"/>
      <c r="G42" s="86"/>
    </row>
    <row r="43" s="1" customFormat="1" ht="11.5" spans="1:7">
      <c r="A43" s="86"/>
      <c r="B43" s="86"/>
      <c r="C43" s="86"/>
      <c r="D43" s="86"/>
      <c r="E43" s="86"/>
      <c r="F43" s="86"/>
      <c r="G43" s="86"/>
    </row>
  </sheetData>
  <mergeCells count="34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21:F21"/>
    <mergeCell ref="A22:G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F34"/>
    <mergeCell ref="A35:G35"/>
    <mergeCell ref="A36:B36"/>
    <mergeCell ref="C36:F36"/>
    <mergeCell ref="A37:F37"/>
    <mergeCell ref="A38:G38"/>
    <mergeCell ref="A39:B39"/>
    <mergeCell ref="C39:F39"/>
    <mergeCell ref="A40:F40"/>
    <mergeCell ref="A14:A19"/>
    <mergeCell ref="B14:B16"/>
    <mergeCell ref="A42:G4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2023-05-11T06:13:09Z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