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75" windowHeight="8385" activeTab="1"/>
  </bookViews>
  <sheets>
    <sheet name="员工报销明细" sheetId="3" r:id="rId1"/>
    <sheet name="交通费用报销明细" sheetId="4" r:id="rId2"/>
    <sheet name="员工差旅明细" sheetId="2" r:id="rId3"/>
  </sheets>
  <definedNames>
    <definedName name="_xlnm.Print_Area" localSheetId="2">员工差旅明细!$A$1:$K$38</definedName>
  </definedNames>
  <calcPr calcId="144525"/>
</workbook>
</file>

<file path=xl/sharedStrings.xml><?xml version="1.0" encoding="utf-8"?>
<sst xmlns="http://schemas.openxmlformats.org/spreadsheetml/2006/main" count="154" uniqueCount="124">
  <si>
    <t>【借款报销单】</t>
  </si>
  <si>
    <t>团号：HMOA-221117-HCB873</t>
  </si>
  <si>
    <t>会议日期：2022.11.15-18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</si>
  <si>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</si>
  <si>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</si>
  <si>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</si>
  <si>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</si>
  <si>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</si>
  <si>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</si>
  <si>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</si>
  <si>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</si>
  <si>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</si>
  <si>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</si>
  <si>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</si>
  <si>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</si>
  <si>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</si>
  <si>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参会人员高铁打车费用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</si>
  <si>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</si>
  <si>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</si>
  <si>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</si>
  <si>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</si>
  <si>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</si>
  <si>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</si>
  <si>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</si>
  <si>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红酒</t>
  </si>
  <si>
    <t>客户使用费用合计</t>
  </si>
  <si>
    <t>活动餐费</t>
  </si>
  <si>
    <t>水果</t>
  </si>
  <si>
    <t>需提供刷卡联、菜单（小票）</t>
  </si>
  <si>
    <t>午餐新白鹿</t>
  </si>
  <si>
    <t>晚餐江南晓宴</t>
  </si>
  <si>
    <t>活动餐费合计</t>
  </si>
  <si>
    <t>现地采买费用</t>
  </si>
  <si>
    <t>矿泉水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</si>
  <si>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</si>
  <si>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</si>
  <si>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</si>
  <si>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</si>
  <si>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</si>
  <si>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</si>
  <si>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</si>
  <si>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</si>
  <si>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</si>
  <si>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</si>
  <si>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</si>
  <si>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</si>
  <si>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</si>
  <si>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</si>
  <si>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代驾</t>
  </si>
  <si>
    <t>快递</t>
  </si>
  <si>
    <t>闪送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</si>
  <si>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</si>
  <si>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</si>
  <si>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</si>
  <si>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</si>
  <si>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</si>
  <si>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</si>
  <si>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</si>
  <si>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</si>
  <si>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</si>
  <si>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</si>
  <si>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</si>
  <si>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2022BMW辅导专场</t>
  </si>
  <si>
    <t>姓名</t>
  </si>
  <si>
    <t>经销商</t>
  </si>
  <si>
    <t>报销金额</t>
  </si>
  <si>
    <t>备注</t>
  </si>
  <si>
    <t>刘芳</t>
  </si>
  <si>
    <t>上海宝德企业集团</t>
  </si>
  <si>
    <t>无报销</t>
  </si>
  <si>
    <t>张林忠</t>
  </si>
  <si>
    <t>浙江物产中大元通汽车</t>
  </si>
  <si>
    <t>张晓丛</t>
  </si>
  <si>
    <t>淄博泰达集团</t>
  </si>
  <si>
    <t>鲁战威</t>
  </si>
  <si>
    <t>和谐集团</t>
  </si>
  <si>
    <t>韩啸</t>
  </si>
  <si>
    <t>览海集团（1）</t>
  </si>
  <si>
    <t>钱开远</t>
  </si>
  <si>
    <t>贵州通源集团</t>
  </si>
  <si>
    <t>顾雁炜</t>
  </si>
  <si>
    <r>
      <rPr>
        <sz val="11"/>
        <color theme="1"/>
        <rFont val="BMW Type Global Regular"/>
        <charset val="134"/>
      </rPr>
      <t>众国集团（</t>
    </r>
    <r>
      <rPr>
        <sz val="11"/>
        <rFont val="BMW Type Global Regular"/>
        <charset val="134"/>
      </rPr>
      <t>1）</t>
    </r>
  </si>
  <si>
    <t>徐文超</t>
  </si>
  <si>
    <t>建国集团</t>
  </si>
  <si>
    <t>杨皓瑜 ​</t>
  </si>
  <si>
    <r>
      <rPr>
        <sz val="11"/>
        <color theme="1"/>
        <rFont val="宋体"/>
        <charset val="134"/>
      </rPr>
      <t>上海永达集团</t>
    </r>
    <r>
      <rPr>
        <sz val="11"/>
        <color theme="1"/>
        <rFont val="BMW Type Global Regular"/>
        <charset val="134"/>
      </rPr>
      <t>​</t>
    </r>
  </si>
  <si>
    <t>合：</t>
  </si>
  <si>
    <t>【员工差旅报销单】</t>
  </si>
  <si>
    <t>姓名:</t>
  </si>
  <si>
    <t>严嘉彬</t>
  </si>
  <si>
    <t>职位:</t>
  </si>
  <si>
    <t>助理</t>
  </si>
  <si>
    <t>发生地:</t>
  </si>
  <si>
    <t>上海</t>
  </si>
  <si>
    <t>部门:</t>
  </si>
  <si>
    <t>会奖</t>
  </si>
  <si>
    <t>发生日期:</t>
  </si>
  <si>
    <t>22.11.23</t>
  </si>
  <si>
    <t>报销日期:</t>
  </si>
  <si>
    <t>22.12.9</t>
  </si>
  <si>
    <t>团号:</t>
  </si>
  <si>
    <t>HMOA-221117-HCB873</t>
  </si>
  <si>
    <t>报销项目</t>
  </si>
  <si>
    <t>用途</t>
  </si>
  <si>
    <t>实际报销金额</t>
  </si>
  <si>
    <t>合格发票金额</t>
  </si>
  <si>
    <t>不合格发票金额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</si>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</sst>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0"/>
    <numFmt numFmtId="177" formatCode="0.00_);[Red]\(0.00\)"/>
    <numFmt numFmtId="178" formatCode="#,##0.00_ "/>
    <numFmt numFmtId="179" formatCode="0.00_ "/>
    <numFmt numFmtId="180" formatCode="#,##0.00_);[Red]\(#,##0.00\)"/>
  </numFmts>
  <fonts count="3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6"/>
      <color theme="1"/>
      <name val="BMW Type Global Regular"/>
      <charset val="134"/>
    </font>
    <font>
      <b/>
      <sz val="12"/>
      <color theme="1"/>
      <name val="BMW Type Global Regular"/>
      <charset val="134"/>
    </font>
    <font>
      <sz val="11"/>
      <color theme="1"/>
      <name val="BMW Type Global Regular"/>
      <charset val="134"/>
    </font>
    <font>
      <sz val="10"/>
      <color theme="1"/>
      <name val="BMW Type Global Regular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sz val="11"/>
      <name val="BMW Type Global Regular"/>
      <charset val="134"/>
    </font>
    <font>
      <sz val="11"/>
      <color theme="1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13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6" borderId="17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6" fillId="20" borderId="20" applyNumberFormat="0" applyAlignment="0" applyProtection="0">
      <alignment vertical="center"/>
    </xf>
    <xf numFmtId="0" fontId="27" fillId="20" borderId="16" applyNumberFormat="0" applyAlignment="0" applyProtection="0">
      <alignment vertical="center"/>
    </xf>
    <xf numFmtId="0" fontId="28" fillId="21" borderId="21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4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1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7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7" fontId="3" fillId="3" borderId="6" xfId="50" applyNumberFormat="1" applyFont="1" applyFill="1" applyBorder="1" applyAlignment="1">
      <alignment horizontal="center" vertical="center"/>
    </xf>
    <xf numFmtId="177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6" fillId="3" borderId="8" xfId="49" applyFont="1" applyFill="1" applyBorder="1" applyAlignment="1">
      <alignment horizontal="center" vertical="center"/>
    </xf>
    <xf numFmtId="0" fontId="7" fillId="4" borderId="11" xfId="49" applyFont="1" applyFill="1" applyBorder="1" applyAlignment="1">
      <alignment horizontal="center" vertical="center"/>
    </xf>
    <xf numFmtId="0" fontId="8" fillId="0" borderId="8" xfId="49" applyFont="1" applyFill="1" applyBorder="1" applyAlignment="1">
      <alignment horizontal="center" vertical="center"/>
    </xf>
    <xf numFmtId="0" fontId="9" fillId="0" borderId="8" xfId="49" applyNumberFormat="1" applyFont="1" applyFill="1" applyBorder="1" applyAlignment="1">
      <alignment horizontal="center" vertical="center"/>
    </xf>
    <xf numFmtId="49" fontId="9" fillId="0" borderId="8" xfId="49" applyNumberFormat="1" applyFont="1" applyFill="1" applyBorder="1" applyAlignment="1">
      <alignment horizontal="center" vertical="center"/>
    </xf>
    <xf numFmtId="0" fontId="8" fillId="0" borderId="8" xfId="49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/>
    </xf>
    <xf numFmtId="1" fontId="9" fillId="0" borderId="6" xfId="49" applyNumberFormat="1" applyFont="1" applyFill="1" applyBorder="1" applyAlignment="1">
      <alignment horizontal="center" vertical="center"/>
    </xf>
    <xf numFmtId="1" fontId="9" fillId="0" borderId="12" xfId="49" applyNumberFormat="1" applyFont="1" applyFill="1" applyBorder="1" applyAlignment="1">
      <alignment horizontal="center" vertical="center"/>
    </xf>
    <xf numFmtId="179" fontId="9" fillId="0" borderId="8" xfId="49" applyNumberFormat="1" applyFont="1" applyFill="1" applyBorder="1" applyAlignment="1">
      <alignment horizontal="center" vertical="center"/>
    </xf>
    <xf numFmtId="1" fontId="9" fillId="0" borderId="8" xfId="49" applyNumberFormat="1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10" fillId="0" borderId="0" xfId="0" applyFont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0" fillId="5" borderId="8" xfId="0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179" fontId="11" fillId="7" borderId="8" xfId="0" applyNumberFormat="1" applyFont="1" applyFill="1" applyBorder="1" applyAlignment="1">
      <alignment horizontal="center" vertical="center"/>
    </xf>
    <xf numFmtId="179" fontId="11" fillId="8" borderId="8" xfId="0" applyNumberFormat="1" applyFont="1" applyFill="1" applyBorder="1" applyAlignment="1">
      <alignment horizontal="center" vertical="center"/>
    </xf>
    <xf numFmtId="180" fontId="11" fillId="7" borderId="8" xfId="0" applyNumberFormat="1" applyFont="1" applyFill="1" applyBorder="1" applyAlignment="1">
      <alignment horizontal="center" vertical="center"/>
    </xf>
    <xf numFmtId="0" fontId="11" fillId="7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0" fillId="9" borderId="8" xfId="0" applyFont="1" applyFill="1" applyBorder="1" applyAlignment="1">
      <alignment horizontal="center" vertical="center"/>
    </xf>
    <xf numFmtId="0" fontId="12" fillId="9" borderId="8" xfId="0" applyFont="1" applyFill="1" applyBorder="1" applyAlignment="1">
      <alignment horizontal="center" vertical="center"/>
    </xf>
    <xf numFmtId="180" fontId="10" fillId="9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8" xfId="0" applyNumberFormat="1" applyFill="1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180" fontId="0" fillId="0" borderId="11" xfId="0" applyNumberForma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12" xfId="0" applyFont="1" applyFill="1" applyBorder="1" applyAlignment="1">
      <alignment horizontal="center" vertical="center"/>
    </xf>
    <xf numFmtId="0" fontId="11" fillId="8" borderId="12" xfId="0" applyFont="1" applyFill="1" applyBorder="1" applyAlignment="1">
      <alignment horizontal="center" vertical="center"/>
    </xf>
    <xf numFmtId="178" fontId="12" fillId="3" borderId="6" xfId="0" applyNumberFormat="1" applyFont="1" applyFill="1" applyBorder="1" applyAlignment="1">
      <alignment horizontal="center" vertical="center"/>
    </xf>
    <xf numFmtId="178" fontId="12" fillId="3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13" fillId="0" borderId="9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10" fillId="9" borderId="8" xfId="0" applyFont="1" applyFill="1" applyBorder="1">
      <alignment vertical="center"/>
    </xf>
    <xf numFmtId="0" fontId="13" fillId="0" borderId="11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0" fillId="10" borderId="8" xfId="0" applyFill="1" applyBorder="1">
      <alignment vertical="center"/>
    </xf>
    <xf numFmtId="0" fontId="0" fillId="0" borderId="8" xfId="0" applyFill="1" applyBorder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8" xfId="0" applyFont="1" applyBorder="1">
      <alignment vertical="center"/>
    </xf>
    <xf numFmtId="0" fontId="11" fillId="11" borderId="8" xfId="0" applyFont="1" applyFill="1" applyBorder="1" applyAlignment="1">
      <alignment horizontal="center" vertical="center"/>
    </xf>
    <xf numFmtId="179" fontId="12" fillId="0" borderId="8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180" fontId="10" fillId="0" borderId="0" xfId="0" applyNumberFormat="1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6"/>
  <sheetViews>
    <sheetView topLeftCell="A41" workbookViewId="0">
      <selection activeCell="I51" sqref="I51"/>
    </sheetView>
  </sheetViews>
  <sheetFormatPr defaultColWidth="9" defaultRowHeight="21" customHeight="1"/>
  <cols>
    <col min="1" max="1" width="9" style="64"/>
    <col min="2" max="2" width="16.75" customWidth="1"/>
    <col min="3" max="3" width="10.375" style="65"/>
    <col min="5" max="5" width="11.625" customWidth="1"/>
    <col min="6" max="6" width="11.625"/>
    <col min="7" max="7" width="10.375"/>
    <col min="8" max="8" width="12.87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8"/>
      <c r="J2" s="98"/>
      <c r="K2" s="98"/>
      <c r="L2" s="98"/>
    </row>
    <row r="4" customHeight="1" spans="8:10">
      <c r="H4" s="66" t="s">
        <v>1</v>
      </c>
      <c r="I4" s="66"/>
      <c r="J4" s="66" t="s">
        <v>2</v>
      </c>
    </row>
    <row r="5" customHeight="1" spans="8:10">
      <c r="H5" s="67"/>
      <c r="I5" s="67"/>
      <c r="J5" s="67"/>
    </row>
    <row r="6" customHeight="1" spans="1:10">
      <c r="A6" s="68" t="s">
        <v>3</v>
      </c>
      <c r="B6" s="69" t="s">
        <v>4</v>
      </c>
      <c r="C6" s="70" t="s">
        <v>5</v>
      </c>
      <c r="D6" s="70"/>
      <c r="E6" s="70"/>
      <c r="F6" s="71" t="s">
        <v>6</v>
      </c>
      <c r="G6" s="71"/>
      <c r="H6" s="71"/>
      <c r="I6" s="71"/>
      <c r="J6" s="69" t="s">
        <v>7</v>
      </c>
    </row>
    <row r="7" customHeight="1" spans="1:10">
      <c r="A7" s="68"/>
      <c r="B7" s="69"/>
      <c r="C7" s="72" t="s">
        <v>8</v>
      </c>
      <c r="D7" s="73" t="s">
        <v>9</v>
      </c>
      <c r="E7" s="70" t="s">
        <v>10</v>
      </c>
      <c r="F7" s="71" t="s">
        <v>11</v>
      </c>
      <c r="G7" s="71" t="s">
        <v>12</v>
      </c>
      <c r="H7" s="71" t="s">
        <v>13</v>
      </c>
      <c r="I7" s="71" t="s">
        <v>14</v>
      </c>
      <c r="J7" s="69"/>
    </row>
    <row r="8" customHeight="1" spans="1:10">
      <c r="A8" s="74">
        <v>1</v>
      </c>
      <c r="B8" s="75" t="s">
        <v>15</v>
      </c>
      <c r="C8" s="76">
        <v>0</v>
      </c>
      <c r="D8" s="77"/>
      <c r="E8" s="76">
        <f>C8*D8</f>
        <v>0</v>
      </c>
      <c r="F8" s="76">
        <v>2654.4</v>
      </c>
      <c r="G8" s="76">
        <v>0</v>
      </c>
      <c r="H8" s="76">
        <f>F8+G8</f>
        <v>2654.4</v>
      </c>
      <c r="I8" s="99" t="s">
        <v>16</v>
      </c>
      <c r="J8" s="100" t="s">
        <v>17</v>
      </c>
    </row>
    <row r="9" customHeight="1" spans="1:10">
      <c r="A9" s="74"/>
      <c r="B9" s="75"/>
      <c r="C9" s="76"/>
      <c r="D9" s="77"/>
      <c r="E9" s="76"/>
      <c r="F9" s="76">
        <v>0</v>
      </c>
      <c r="G9" s="76">
        <v>0</v>
      </c>
      <c r="H9" s="76">
        <f>F9+G9</f>
        <v>0</v>
      </c>
      <c r="I9" s="99"/>
      <c r="J9" s="101"/>
    </row>
    <row r="10" customHeight="1" spans="1:10">
      <c r="A10" s="74"/>
      <c r="B10" s="75"/>
      <c r="C10" s="76"/>
      <c r="D10" s="77"/>
      <c r="E10" s="76"/>
      <c r="F10" s="76">
        <v>0</v>
      </c>
      <c r="G10" s="76">
        <v>0</v>
      </c>
      <c r="H10" s="76">
        <f>F10+G10</f>
        <v>0</v>
      </c>
      <c r="I10" s="99"/>
      <c r="J10" s="101"/>
    </row>
    <row r="11" customHeight="1" spans="1:10">
      <c r="A11" s="74"/>
      <c r="B11" s="75"/>
      <c r="C11" s="76"/>
      <c r="D11" s="77"/>
      <c r="E11" s="76"/>
      <c r="F11" s="76">
        <v>0</v>
      </c>
      <c r="G11" s="76">
        <v>0</v>
      </c>
      <c r="H11" s="76">
        <f>F11+G11</f>
        <v>0</v>
      </c>
      <c r="I11" s="99"/>
      <c r="J11" s="101"/>
    </row>
    <row r="12" customHeight="1" spans="1:10">
      <c r="A12" s="74"/>
      <c r="B12" s="75"/>
      <c r="C12" s="76"/>
      <c r="D12" s="77"/>
      <c r="E12" s="76"/>
      <c r="F12" s="76">
        <v>0</v>
      </c>
      <c r="G12" s="76">
        <v>0</v>
      </c>
      <c r="H12" s="76">
        <f>F12+G12</f>
        <v>0</v>
      </c>
      <c r="I12" s="99"/>
      <c r="J12" s="101"/>
    </row>
    <row r="13" s="63" customFormat="1" customHeight="1" spans="1:10">
      <c r="A13" s="78"/>
      <c r="B13" s="79" t="s">
        <v>18</v>
      </c>
      <c r="C13" s="80">
        <f>SUM(C8)</f>
        <v>0</v>
      </c>
      <c r="D13" s="80">
        <f>SUM(D8)</f>
        <v>0</v>
      </c>
      <c r="E13" s="80">
        <f>SUM(E8)</f>
        <v>0</v>
      </c>
      <c r="F13" s="80">
        <f>SUM(F8:F12)</f>
        <v>2654.4</v>
      </c>
      <c r="G13" s="80">
        <f t="shared" ref="G13:H13" si="0">SUM(G8:G12)</f>
        <v>0</v>
      </c>
      <c r="H13" s="80">
        <f t="shared" si="0"/>
        <v>2654.4</v>
      </c>
      <c r="I13" s="102"/>
      <c r="J13" s="103"/>
    </row>
    <row r="14" customHeight="1" spans="1:10">
      <c r="A14" s="81">
        <v>2</v>
      </c>
      <c r="B14" s="82" t="s">
        <v>19</v>
      </c>
      <c r="C14" s="83">
        <v>0</v>
      </c>
      <c r="D14" s="81"/>
      <c r="E14" s="83">
        <f>C14*D14</f>
        <v>0</v>
      </c>
      <c r="F14" s="76">
        <v>0</v>
      </c>
      <c r="G14" s="76">
        <v>0</v>
      </c>
      <c r="H14" s="76">
        <f>F14+G14</f>
        <v>0</v>
      </c>
      <c r="I14" s="99"/>
      <c r="J14" s="100" t="s">
        <v>20</v>
      </c>
    </row>
    <row r="15" customHeight="1" spans="1:10">
      <c r="A15" s="84"/>
      <c r="B15" s="85"/>
      <c r="C15" s="86"/>
      <c r="D15" s="84"/>
      <c r="E15" s="86"/>
      <c r="F15" s="76">
        <v>0</v>
      </c>
      <c r="G15" s="76">
        <v>0</v>
      </c>
      <c r="H15" s="76">
        <f t="shared" ref="H15" si="1">F15+G15</f>
        <v>0</v>
      </c>
      <c r="I15" s="99"/>
      <c r="J15" s="101"/>
    </row>
    <row r="16" s="63" customFormat="1" customHeight="1" spans="1:10">
      <c r="A16" s="78"/>
      <c r="B16" s="79" t="s">
        <v>21</v>
      </c>
      <c r="C16" s="80">
        <f>SUM(C14)</f>
        <v>0</v>
      </c>
      <c r="D16" s="80">
        <f>SUM(D14)</f>
        <v>0</v>
      </c>
      <c r="E16" s="80">
        <f>SUM(E14)</f>
        <v>0</v>
      </c>
      <c r="F16" s="80">
        <f>SUM(F14:F15)</f>
        <v>0</v>
      </c>
      <c r="G16" s="80">
        <f>SUM(G14:G15)</f>
        <v>0</v>
      </c>
      <c r="H16" s="80">
        <f>SUM(H14:H15)</f>
        <v>0</v>
      </c>
      <c r="I16" s="102"/>
      <c r="J16" s="103"/>
    </row>
    <row r="17" customHeight="1" spans="1:10">
      <c r="A17" s="74">
        <v>3</v>
      </c>
      <c r="B17" s="75" t="s">
        <v>22</v>
      </c>
      <c r="C17" s="76">
        <v>0</v>
      </c>
      <c r="D17" s="77"/>
      <c r="E17" s="76">
        <f>C17*D17</f>
        <v>0</v>
      </c>
      <c r="F17" s="76">
        <v>540</v>
      </c>
      <c r="G17" s="76">
        <v>0</v>
      </c>
      <c r="H17" s="76">
        <f>F17+G17</f>
        <v>540</v>
      </c>
      <c r="I17" s="99"/>
      <c r="J17" s="104" t="s">
        <v>23</v>
      </c>
    </row>
    <row r="18" customHeight="1" spans="1:10">
      <c r="A18" s="74"/>
      <c r="B18" s="75"/>
      <c r="C18" s="76"/>
      <c r="D18" s="77"/>
      <c r="E18" s="76"/>
      <c r="F18" s="76">
        <v>824</v>
      </c>
      <c r="G18" s="76">
        <v>0</v>
      </c>
      <c r="H18" s="76">
        <f>F18+G18</f>
        <v>824</v>
      </c>
      <c r="I18" s="99" t="s">
        <v>24</v>
      </c>
      <c r="J18" s="105"/>
    </row>
    <row r="19" customHeight="1" spans="1:10">
      <c r="A19" s="74"/>
      <c r="B19" s="75"/>
      <c r="C19" s="76"/>
      <c r="D19" s="77"/>
      <c r="E19" s="76"/>
      <c r="F19" s="76">
        <v>0</v>
      </c>
      <c r="G19" s="76">
        <v>0</v>
      </c>
      <c r="H19" s="76">
        <f>F19+G19</f>
        <v>0</v>
      </c>
      <c r="I19" s="99"/>
      <c r="J19" s="105"/>
    </row>
    <row r="20" customHeight="1" spans="1:10">
      <c r="A20" s="74"/>
      <c r="B20" s="75"/>
      <c r="C20" s="76"/>
      <c r="D20" s="77"/>
      <c r="E20" s="76"/>
      <c r="F20" s="76">
        <v>0</v>
      </c>
      <c r="G20" s="76">
        <v>0</v>
      </c>
      <c r="H20" s="76">
        <f>F20+G20</f>
        <v>0</v>
      </c>
      <c r="I20" s="99"/>
      <c r="J20" s="105"/>
    </row>
    <row r="21" s="63" customFormat="1" customHeight="1" spans="1:10">
      <c r="A21" s="78"/>
      <c r="B21" s="79" t="s">
        <v>25</v>
      </c>
      <c r="C21" s="80">
        <f>SUM(C17)</f>
        <v>0</v>
      </c>
      <c r="D21" s="80">
        <f t="shared" ref="D21:E21" si="2">SUM(D17)</f>
        <v>0</v>
      </c>
      <c r="E21" s="80">
        <f t="shared" si="2"/>
        <v>0</v>
      </c>
      <c r="F21" s="80">
        <f>SUM(F17:F20)</f>
        <v>1364</v>
      </c>
      <c r="G21" s="80">
        <f t="shared" ref="G21:H21" si="3">SUM(G17:G20)</f>
        <v>0</v>
      </c>
      <c r="H21" s="80">
        <f t="shared" si="3"/>
        <v>1364</v>
      </c>
      <c r="I21" s="102"/>
      <c r="J21" s="106"/>
    </row>
    <row r="22" customHeight="1" spans="1:10">
      <c r="A22" s="74">
        <v>4</v>
      </c>
      <c r="B22" s="75" t="s">
        <v>26</v>
      </c>
      <c r="C22" s="76">
        <v>5500</v>
      </c>
      <c r="D22" s="77">
        <v>1</v>
      </c>
      <c r="E22" s="76">
        <f>C22*D22</f>
        <v>5500</v>
      </c>
      <c r="F22" s="76">
        <v>216</v>
      </c>
      <c r="G22" s="76">
        <v>0</v>
      </c>
      <c r="H22" s="76">
        <f>F22+G22</f>
        <v>216</v>
      </c>
      <c r="I22" s="107" t="s">
        <v>27</v>
      </c>
      <c r="J22" s="104" t="s">
        <v>28</v>
      </c>
    </row>
    <row r="23" customHeight="1" spans="1:10">
      <c r="A23" s="74"/>
      <c r="B23" s="75"/>
      <c r="C23" s="76"/>
      <c r="D23" s="77"/>
      <c r="E23" s="76"/>
      <c r="F23" s="76">
        <v>1440</v>
      </c>
      <c r="G23" s="76">
        <v>0</v>
      </c>
      <c r="H23" s="76">
        <f>F23+G23</f>
        <v>1440</v>
      </c>
      <c r="I23" s="99" t="s">
        <v>29</v>
      </c>
      <c r="J23" s="105"/>
    </row>
    <row r="24" customHeight="1" spans="1:10">
      <c r="A24" s="74"/>
      <c r="B24" s="75"/>
      <c r="C24" s="76"/>
      <c r="D24" s="77"/>
      <c r="E24" s="76"/>
      <c r="F24" s="87">
        <v>5098</v>
      </c>
      <c r="G24" s="87">
        <v>0</v>
      </c>
      <c r="H24" s="87">
        <f>F24+G24</f>
        <v>5098</v>
      </c>
      <c r="I24" s="108" t="s">
        <v>30</v>
      </c>
      <c r="J24" s="105"/>
    </row>
    <row r="25" s="63" customFormat="1" customHeight="1" spans="1:10">
      <c r="A25" s="78"/>
      <c r="B25" s="79" t="s">
        <v>31</v>
      </c>
      <c r="C25" s="80">
        <f>SUM(C22)</f>
        <v>5500</v>
      </c>
      <c r="D25" s="80">
        <f t="shared" ref="D25:E25" si="4">SUM(D22)</f>
        <v>1</v>
      </c>
      <c r="E25" s="80">
        <f t="shared" si="4"/>
        <v>5500</v>
      </c>
      <c r="F25" s="80">
        <f>SUM(F22:F24)</f>
        <v>6754</v>
      </c>
      <c r="G25" s="80">
        <f>SUM(G22:G24)</f>
        <v>0</v>
      </c>
      <c r="H25" s="80">
        <f>SUM(H22:H24)</f>
        <v>6754</v>
      </c>
      <c r="I25" s="102"/>
      <c r="J25" s="106"/>
    </row>
    <row r="26" customHeight="1" spans="1:10">
      <c r="A26" s="81">
        <v>5</v>
      </c>
      <c r="B26" s="82" t="s">
        <v>32</v>
      </c>
      <c r="C26" s="83">
        <v>1000</v>
      </c>
      <c r="D26" s="81">
        <v>1</v>
      </c>
      <c r="E26" s="83">
        <f>C26*D26</f>
        <v>1000</v>
      </c>
      <c r="F26" s="76">
        <v>57</v>
      </c>
      <c r="G26" s="76">
        <v>0</v>
      </c>
      <c r="H26" s="76">
        <f>F26+G26</f>
        <v>57</v>
      </c>
      <c r="I26" s="108" t="s">
        <v>33</v>
      </c>
      <c r="J26" s="100" t="s">
        <v>34</v>
      </c>
    </row>
    <row r="27" customHeight="1" spans="1:10">
      <c r="A27" s="88"/>
      <c r="B27" s="89"/>
      <c r="C27" s="90"/>
      <c r="D27" s="88"/>
      <c r="E27" s="90"/>
      <c r="F27" s="76">
        <v>0</v>
      </c>
      <c r="G27" s="76">
        <v>0</v>
      </c>
      <c r="H27" s="76">
        <f>F27+G27</f>
        <v>0</v>
      </c>
      <c r="I27" s="99"/>
      <c r="J27" s="101"/>
    </row>
    <row r="28" customHeight="1" spans="1:10">
      <c r="A28" s="88"/>
      <c r="B28" s="89"/>
      <c r="C28" s="90"/>
      <c r="D28" s="88"/>
      <c r="E28" s="90"/>
      <c r="F28" s="76">
        <v>0</v>
      </c>
      <c r="G28" s="76">
        <v>0</v>
      </c>
      <c r="H28" s="76">
        <f>F28+G28</f>
        <v>0</v>
      </c>
      <c r="I28" s="99"/>
      <c r="J28" s="101"/>
    </row>
    <row r="29" customHeight="1" spans="1:10">
      <c r="A29" s="88"/>
      <c r="B29" s="89"/>
      <c r="C29" s="90"/>
      <c r="D29" s="88"/>
      <c r="E29" s="90"/>
      <c r="F29" s="76">
        <v>0</v>
      </c>
      <c r="G29" s="76">
        <v>0</v>
      </c>
      <c r="H29" s="76">
        <f>F29+G29</f>
        <v>0</v>
      </c>
      <c r="I29" s="99"/>
      <c r="J29" s="101"/>
    </row>
    <row r="30" customHeight="1" spans="1:10">
      <c r="A30" s="88"/>
      <c r="B30" s="89"/>
      <c r="C30" s="90"/>
      <c r="D30" s="88"/>
      <c r="E30" s="90"/>
      <c r="F30" s="76">
        <v>0</v>
      </c>
      <c r="G30" s="76">
        <v>0</v>
      </c>
      <c r="H30" s="76">
        <f>F30+G30</f>
        <v>0</v>
      </c>
      <c r="I30" s="99"/>
      <c r="J30" s="101"/>
    </row>
    <row r="31" customHeight="1" spans="1:10">
      <c r="A31" s="88"/>
      <c r="B31" s="89"/>
      <c r="C31" s="90"/>
      <c r="D31" s="88"/>
      <c r="E31" s="90"/>
      <c r="F31" s="87">
        <v>0</v>
      </c>
      <c r="G31" s="87">
        <v>0</v>
      </c>
      <c r="H31" s="87">
        <f t="shared" ref="H31:H32" si="5">F31+G31</f>
        <v>0</v>
      </c>
      <c r="I31" s="108"/>
      <c r="J31" s="101"/>
    </row>
    <row r="32" s="63" customFormat="1" customHeight="1" spans="1:10">
      <c r="A32" s="91"/>
      <c r="B32" s="85"/>
      <c r="C32" s="92"/>
      <c r="D32" s="91"/>
      <c r="E32" s="92"/>
      <c r="F32" s="76">
        <v>0</v>
      </c>
      <c r="G32" s="76">
        <v>0</v>
      </c>
      <c r="H32" s="76">
        <f t="shared" si="5"/>
        <v>0</v>
      </c>
      <c r="I32" s="99"/>
      <c r="J32" s="101"/>
    </row>
    <row r="33" s="63" customFormat="1" customHeight="1" spans="1:10">
      <c r="A33" s="78"/>
      <c r="B33" s="79" t="s">
        <v>35</v>
      </c>
      <c r="C33" s="80">
        <f>SUM(C26)</f>
        <v>1000</v>
      </c>
      <c r="D33" s="80">
        <f t="shared" ref="D33:E33" si="6">SUM(D26)</f>
        <v>1</v>
      </c>
      <c r="E33" s="80">
        <f t="shared" si="6"/>
        <v>1000</v>
      </c>
      <c r="F33" s="80">
        <f>SUM(F26:F31)</f>
        <v>57</v>
      </c>
      <c r="G33" s="80">
        <f>SUM(G26:G31)</f>
        <v>0</v>
      </c>
      <c r="H33" s="80">
        <f>SUM(H26:H31)</f>
        <v>57</v>
      </c>
      <c r="I33" s="102"/>
      <c r="J33" s="103"/>
    </row>
    <row r="34" customHeight="1" spans="1:10">
      <c r="A34" s="74">
        <v>6</v>
      </c>
      <c r="B34" s="75" t="s">
        <v>36</v>
      </c>
      <c r="C34" s="76">
        <v>0</v>
      </c>
      <c r="D34" s="77"/>
      <c r="E34" s="76">
        <f t="shared" ref="E33:E51" si="7">C34*D34</f>
        <v>0</v>
      </c>
      <c r="F34" s="76">
        <v>0</v>
      </c>
      <c r="G34" s="76">
        <v>0</v>
      </c>
      <c r="H34" s="76">
        <f t="shared" ref="H33:H51" si="8">F34+G34</f>
        <v>0</v>
      </c>
      <c r="I34" s="99"/>
      <c r="J34" s="100" t="s">
        <v>37</v>
      </c>
    </row>
    <row r="35" customHeight="1" spans="1:10">
      <c r="A35" s="74"/>
      <c r="B35" s="75"/>
      <c r="C35" s="76"/>
      <c r="D35" s="77"/>
      <c r="E35" s="76"/>
      <c r="F35" s="76">
        <v>0</v>
      </c>
      <c r="G35" s="76">
        <v>0</v>
      </c>
      <c r="H35" s="76">
        <f t="shared" si="8"/>
        <v>0</v>
      </c>
      <c r="I35" s="99"/>
      <c r="J35" s="105"/>
    </row>
    <row r="36" customHeight="1" spans="1:10">
      <c r="A36" s="74"/>
      <c r="B36" s="75"/>
      <c r="C36" s="76"/>
      <c r="D36" s="77"/>
      <c r="E36" s="76"/>
      <c r="F36" s="76">
        <v>0</v>
      </c>
      <c r="G36" s="76">
        <v>0</v>
      </c>
      <c r="H36" s="76">
        <f t="shared" si="8"/>
        <v>0</v>
      </c>
      <c r="I36" s="99"/>
      <c r="J36" s="105"/>
    </row>
    <row r="37" customHeight="1" spans="1:10">
      <c r="A37" s="74"/>
      <c r="B37" s="75"/>
      <c r="C37" s="76"/>
      <c r="D37" s="77"/>
      <c r="E37" s="76"/>
      <c r="F37" s="76">
        <v>0</v>
      </c>
      <c r="G37" s="76">
        <v>0</v>
      </c>
      <c r="H37" s="76">
        <f t="shared" si="8"/>
        <v>0</v>
      </c>
      <c r="I37" s="99"/>
      <c r="J37" s="105"/>
    </row>
    <row r="38" s="63" customFormat="1" customHeight="1" spans="1:10">
      <c r="A38" s="78"/>
      <c r="B38" s="79" t="s">
        <v>38</v>
      </c>
      <c r="C38" s="80">
        <f>SUM(C34)</f>
        <v>0</v>
      </c>
      <c r="D38" s="80">
        <f t="shared" ref="D38:E38" si="9">SUM(D34)</f>
        <v>0</v>
      </c>
      <c r="E38" s="80">
        <f t="shared" si="9"/>
        <v>0</v>
      </c>
      <c r="F38" s="80">
        <f>SUM(F34:F37)</f>
        <v>0</v>
      </c>
      <c r="G38" s="80">
        <f t="shared" ref="G38:H38" si="10">SUM(G34:G37)</f>
        <v>0</v>
      </c>
      <c r="H38" s="80">
        <f t="shared" si="10"/>
        <v>0</v>
      </c>
      <c r="I38" s="102"/>
      <c r="J38" s="106"/>
    </row>
    <row r="39" customHeight="1" spans="1:10">
      <c r="A39" s="74">
        <v>7</v>
      </c>
      <c r="B39" s="75" t="s">
        <v>39</v>
      </c>
      <c r="C39" s="76">
        <v>0</v>
      </c>
      <c r="D39" s="77"/>
      <c r="E39" s="76">
        <f t="shared" si="7"/>
        <v>0</v>
      </c>
      <c r="F39" s="76">
        <v>0</v>
      </c>
      <c r="G39" s="76">
        <v>0</v>
      </c>
      <c r="H39" s="76">
        <f t="shared" si="8"/>
        <v>0</v>
      </c>
      <c r="I39" s="99"/>
      <c r="J39" s="109"/>
    </row>
    <row r="40" customHeight="1" spans="1:10">
      <c r="A40" s="74"/>
      <c r="B40" s="75"/>
      <c r="C40" s="76"/>
      <c r="D40" s="77"/>
      <c r="E40" s="76"/>
      <c r="F40" s="76">
        <v>0</v>
      </c>
      <c r="G40" s="76">
        <v>0</v>
      </c>
      <c r="H40" s="76">
        <f t="shared" si="8"/>
        <v>0</v>
      </c>
      <c r="I40" s="99"/>
      <c r="J40" s="110"/>
    </row>
    <row r="41" customHeight="1" spans="1:10">
      <c r="A41" s="74"/>
      <c r="B41" s="75"/>
      <c r="C41" s="76"/>
      <c r="D41" s="77"/>
      <c r="E41" s="76"/>
      <c r="F41" s="76">
        <v>0</v>
      </c>
      <c r="G41" s="76">
        <v>0</v>
      </c>
      <c r="H41" s="76">
        <f t="shared" si="8"/>
        <v>0</v>
      </c>
      <c r="I41" s="108"/>
      <c r="J41" s="110"/>
    </row>
    <row r="42" customHeight="1" spans="1:10">
      <c r="A42" s="74"/>
      <c r="B42" s="75"/>
      <c r="C42" s="76"/>
      <c r="D42" s="77"/>
      <c r="E42" s="76"/>
      <c r="F42" s="76">
        <v>0</v>
      </c>
      <c r="G42" s="76">
        <v>0</v>
      </c>
      <c r="H42" s="76">
        <f t="shared" si="8"/>
        <v>0</v>
      </c>
      <c r="I42" s="99"/>
      <c r="J42" s="110"/>
    </row>
    <row r="43" s="63" customFormat="1" customHeight="1" spans="1:10">
      <c r="A43" s="78"/>
      <c r="B43" s="79" t="s">
        <v>40</v>
      </c>
      <c r="C43" s="80">
        <f>SUM(C39)</f>
        <v>0</v>
      </c>
      <c r="D43" s="80">
        <f t="shared" ref="D43:E43" si="11">SUM(D39)</f>
        <v>0</v>
      </c>
      <c r="E43" s="80">
        <f t="shared" si="11"/>
        <v>0</v>
      </c>
      <c r="F43" s="80">
        <f>SUM(F39:F42)</f>
        <v>0</v>
      </c>
      <c r="G43" s="80">
        <f t="shared" ref="G43:H43" si="12">SUM(G39:G42)</f>
        <v>0</v>
      </c>
      <c r="H43" s="80">
        <f t="shared" si="12"/>
        <v>0</v>
      </c>
      <c r="I43" s="102"/>
      <c r="J43" s="111"/>
    </row>
    <row r="44" customHeight="1" spans="1:10">
      <c r="A44" s="74">
        <v>8</v>
      </c>
      <c r="B44" s="75" t="s">
        <v>41</v>
      </c>
      <c r="C44" s="76">
        <v>0</v>
      </c>
      <c r="D44" s="77"/>
      <c r="E44" s="76">
        <f t="shared" si="7"/>
        <v>0</v>
      </c>
      <c r="F44" s="76">
        <v>0</v>
      </c>
      <c r="G44" s="76">
        <v>0</v>
      </c>
      <c r="H44" s="76">
        <f t="shared" si="8"/>
        <v>0</v>
      </c>
      <c r="I44" s="99"/>
      <c r="J44" s="104" t="s">
        <v>42</v>
      </c>
    </row>
    <row r="45" customHeight="1" spans="1:10">
      <c r="A45" s="74"/>
      <c r="B45" s="75"/>
      <c r="C45" s="76"/>
      <c r="D45" s="77"/>
      <c r="E45" s="76"/>
      <c r="F45" s="76">
        <v>0</v>
      </c>
      <c r="G45" s="76">
        <v>0</v>
      </c>
      <c r="H45" s="76">
        <f t="shared" si="8"/>
        <v>0</v>
      </c>
      <c r="I45" s="99"/>
      <c r="J45" s="105"/>
    </row>
    <row r="46" s="63" customFormat="1" customHeight="1" spans="1:10">
      <c r="A46" s="78"/>
      <c r="B46" s="79" t="s">
        <v>43</v>
      </c>
      <c r="C46" s="80">
        <f>SUM(C44)</f>
        <v>0</v>
      </c>
      <c r="D46" s="80">
        <f t="shared" ref="D46:E46" si="13">SUM(D44)</f>
        <v>0</v>
      </c>
      <c r="E46" s="80">
        <f t="shared" si="13"/>
        <v>0</v>
      </c>
      <c r="F46" s="80">
        <f>SUM(F44:F45)</f>
        <v>0</v>
      </c>
      <c r="G46" s="80">
        <f t="shared" ref="G46:H46" si="14">SUM(G44:G45)</f>
        <v>0</v>
      </c>
      <c r="H46" s="80">
        <f t="shared" si="14"/>
        <v>0</v>
      </c>
      <c r="I46" s="102"/>
      <c r="J46" s="106"/>
    </row>
    <row r="47" customHeight="1" spans="1:10">
      <c r="A47" s="74">
        <v>9</v>
      </c>
      <c r="B47" s="75" t="s">
        <v>44</v>
      </c>
      <c r="C47" s="76">
        <v>0</v>
      </c>
      <c r="D47" s="77"/>
      <c r="E47" s="76">
        <f t="shared" si="7"/>
        <v>0</v>
      </c>
      <c r="F47" s="76">
        <v>0</v>
      </c>
      <c r="G47" s="76">
        <v>0</v>
      </c>
      <c r="H47" s="76">
        <f t="shared" si="8"/>
        <v>0</v>
      </c>
      <c r="I47" s="99"/>
      <c r="J47" s="100" t="s">
        <v>45</v>
      </c>
    </row>
    <row r="48" customHeight="1" spans="1:10">
      <c r="A48" s="74"/>
      <c r="B48" s="75"/>
      <c r="C48" s="76"/>
      <c r="D48" s="77"/>
      <c r="E48" s="76"/>
      <c r="F48" s="76">
        <v>0</v>
      </c>
      <c r="G48" s="76">
        <v>0</v>
      </c>
      <c r="H48" s="76">
        <f t="shared" si="8"/>
        <v>0</v>
      </c>
      <c r="I48" s="99"/>
      <c r="J48" s="101"/>
    </row>
    <row r="49" customHeight="1" spans="1:10">
      <c r="A49" s="74"/>
      <c r="B49" s="75"/>
      <c r="C49" s="76"/>
      <c r="D49" s="77"/>
      <c r="E49" s="76"/>
      <c r="F49" s="76">
        <v>0</v>
      </c>
      <c r="G49" s="76">
        <v>0</v>
      </c>
      <c r="H49" s="76">
        <f t="shared" si="8"/>
        <v>0</v>
      </c>
      <c r="I49" s="99"/>
      <c r="J49" s="101"/>
    </row>
    <row r="50" s="63" customFormat="1" customHeight="1" spans="1:10">
      <c r="A50" s="78"/>
      <c r="B50" s="79" t="s">
        <v>46</v>
      </c>
      <c r="C50" s="80">
        <f>SUM(C47)</f>
        <v>0</v>
      </c>
      <c r="D50" s="80">
        <f t="shared" ref="D50:E50" si="15">SUM(D47)</f>
        <v>0</v>
      </c>
      <c r="E50" s="80">
        <f t="shared" si="15"/>
        <v>0</v>
      </c>
      <c r="F50" s="80">
        <f>SUM(F47:F49)</f>
        <v>0</v>
      </c>
      <c r="G50" s="80">
        <f t="shared" ref="G50:H50" si="16">SUM(G47:G49)</f>
        <v>0</v>
      </c>
      <c r="H50" s="80">
        <f t="shared" si="16"/>
        <v>0</v>
      </c>
      <c r="I50" s="102"/>
      <c r="J50" s="103"/>
    </row>
    <row r="51" customHeight="1" spans="1:10">
      <c r="A51" s="81">
        <v>10</v>
      </c>
      <c r="B51" s="75" t="s">
        <v>47</v>
      </c>
      <c r="C51" s="76">
        <v>0</v>
      </c>
      <c r="D51" s="77"/>
      <c r="E51" s="76">
        <f t="shared" si="7"/>
        <v>0</v>
      </c>
      <c r="F51" s="76">
        <v>229.5</v>
      </c>
      <c r="G51" s="76">
        <v>0</v>
      </c>
      <c r="H51" s="76">
        <f t="shared" si="8"/>
        <v>229.5</v>
      </c>
      <c r="I51" s="107" t="s">
        <v>48</v>
      </c>
      <c r="J51" s="109"/>
    </row>
    <row r="52" customHeight="1" spans="1:10">
      <c r="A52" s="88"/>
      <c r="B52" s="75"/>
      <c r="C52" s="76"/>
      <c r="D52" s="77"/>
      <c r="E52" s="76"/>
      <c r="F52" s="76">
        <v>57</v>
      </c>
      <c r="G52" s="76">
        <v>0</v>
      </c>
      <c r="H52" s="76">
        <f t="shared" ref="H52:H57" si="17">F52+G52</f>
        <v>57</v>
      </c>
      <c r="I52" s="99" t="s">
        <v>49</v>
      </c>
      <c r="J52" s="110"/>
    </row>
    <row r="53" customHeight="1" spans="1:10">
      <c r="A53" s="88"/>
      <c r="B53" s="75"/>
      <c r="C53" s="76"/>
      <c r="D53" s="77"/>
      <c r="E53" s="76"/>
      <c r="F53" s="76">
        <v>60</v>
      </c>
      <c r="G53" s="76">
        <v>0</v>
      </c>
      <c r="H53" s="76">
        <f t="shared" si="17"/>
        <v>60</v>
      </c>
      <c r="I53" s="99" t="s">
        <v>50</v>
      </c>
      <c r="J53" s="110"/>
    </row>
    <row r="54" customHeight="1" spans="1:10">
      <c r="A54" s="88"/>
      <c r="B54" s="75"/>
      <c r="C54" s="76"/>
      <c r="D54" s="77"/>
      <c r="E54" s="76"/>
      <c r="F54" s="76">
        <v>0</v>
      </c>
      <c r="G54" s="76">
        <v>0</v>
      </c>
      <c r="H54" s="76">
        <f t="shared" si="17"/>
        <v>0</v>
      </c>
      <c r="I54" s="107"/>
      <c r="J54" s="110"/>
    </row>
    <row r="55" customHeight="1" spans="1:10">
      <c r="A55" s="88"/>
      <c r="B55" s="75"/>
      <c r="C55" s="76"/>
      <c r="D55" s="77"/>
      <c r="E55" s="76"/>
      <c r="F55" s="76">
        <v>0</v>
      </c>
      <c r="G55" s="76">
        <v>0</v>
      </c>
      <c r="H55" s="76">
        <f t="shared" si="17"/>
        <v>0</v>
      </c>
      <c r="I55" s="99"/>
      <c r="J55" s="110"/>
    </row>
    <row r="56" customHeight="1" spans="1:10">
      <c r="A56" s="88"/>
      <c r="B56" s="75"/>
      <c r="C56" s="76"/>
      <c r="D56" s="77"/>
      <c r="E56" s="76"/>
      <c r="F56" s="76">
        <v>0</v>
      </c>
      <c r="G56" s="76">
        <v>0</v>
      </c>
      <c r="H56" s="76">
        <f t="shared" si="17"/>
        <v>0</v>
      </c>
      <c r="I56" s="99"/>
      <c r="J56" s="110"/>
    </row>
    <row r="57" customHeight="1" spans="1:10">
      <c r="A57" s="84"/>
      <c r="B57" s="75"/>
      <c r="C57" s="76"/>
      <c r="D57" s="77"/>
      <c r="E57" s="76"/>
      <c r="F57" s="76">
        <v>0</v>
      </c>
      <c r="G57" s="76">
        <v>0</v>
      </c>
      <c r="H57" s="76">
        <f t="shared" si="17"/>
        <v>0</v>
      </c>
      <c r="I57" s="99"/>
      <c r="J57" s="110"/>
    </row>
    <row r="58" s="63" customFormat="1" customHeight="1" spans="1:10">
      <c r="A58" s="78"/>
      <c r="B58" s="79" t="s">
        <v>51</v>
      </c>
      <c r="C58" s="80">
        <f>SUM(C51)</f>
        <v>0</v>
      </c>
      <c r="D58" s="80">
        <f t="shared" ref="D58:E58" si="18">SUM(D51)</f>
        <v>0</v>
      </c>
      <c r="E58" s="80">
        <f t="shared" si="18"/>
        <v>0</v>
      </c>
      <c r="F58" s="80">
        <f>SUM(F51:F57)</f>
        <v>346.5</v>
      </c>
      <c r="G58" s="80">
        <f t="shared" ref="G58:H58" si="19">SUM(G51:G57)</f>
        <v>0</v>
      </c>
      <c r="H58" s="80">
        <f t="shared" si="19"/>
        <v>346.5</v>
      </c>
      <c r="I58" s="102"/>
      <c r="J58" s="111"/>
    </row>
    <row r="59" customHeight="1" spans="1:10">
      <c r="A59" s="78"/>
      <c r="B59" s="79" t="s">
        <v>52</v>
      </c>
      <c r="C59" s="80">
        <f>SUM(C58,C50,C46,C43,C38,C33,C25,C21,C16,C13)</f>
        <v>6500</v>
      </c>
      <c r="D59" s="80">
        <f t="shared" ref="D59:H59" si="20">SUM(D58,D50,D46,D43,D38,D33,D25,D21,D16,D13)</f>
        <v>2</v>
      </c>
      <c r="E59" s="80">
        <f t="shared" si="20"/>
        <v>6500</v>
      </c>
      <c r="F59" s="80">
        <f t="shared" si="20"/>
        <v>11175.9</v>
      </c>
      <c r="G59" s="80">
        <f t="shared" si="20"/>
        <v>0</v>
      </c>
      <c r="H59" s="80">
        <f t="shared" si="20"/>
        <v>11175.9</v>
      </c>
      <c r="I59" s="102"/>
      <c r="J59" s="112"/>
    </row>
    <row r="63" customHeight="1" spans="1:9">
      <c r="A63" s="93" t="s">
        <v>53</v>
      </c>
      <c r="B63" s="94"/>
      <c r="C63" s="95" t="s">
        <v>54</v>
      </c>
      <c r="D63" s="95"/>
      <c r="E63" s="95" t="s">
        <v>55</v>
      </c>
      <c r="F63" s="95"/>
      <c r="G63" s="95" t="s">
        <v>56</v>
      </c>
      <c r="H63" s="95"/>
      <c r="I63" s="113" t="s">
        <v>57</v>
      </c>
    </row>
    <row r="64" customHeight="1" spans="1:9">
      <c r="A64" s="96">
        <f>E59</f>
        <v>6500</v>
      </c>
      <c r="B64" s="97"/>
      <c r="C64" s="97">
        <f>H59</f>
        <v>11175.9</v>
      </c>
      <c r="D64" s="97"/>
      <c r="E64" s="97">
        <f>F59</f>
        <v>11175.9</v>
      </c>
      <c r="F64" s="97"/>
      <c r="G64" s="97">
        <f>G59</f>
        <v>0</v>
      </c>
      <c r="H64" s="97"/>
      <c r="I64" s="114">
        <f>A64-C64</f>
        <v>-4675.9</v>
      </c>
    </row>
    <row r="66" customHeight="1" spans="1:9">
      <c r="A66" s="115" t="s">
        <v>58</v>
      </c>
      <c r="B66" s="116"/>
      <c r="C66" s="117" t="s">
        <v>59</v>
      </c>
      <c r="D66" s="115"/>
      <c r="E66" s="115" t="s">
        <v>60</v>
      </c>
      <c r="F66" s="115"/>
      <c r="G66" s="115" t="s">
        <v>61</v>
      </c>
      <c r="H66" s="115"/>
      <c r="I66" s="116"/>
    </row>
  </sheetData>
  <mergeCells count="76">
    <mergeCell ref="C2:H2"/>
    <mergeCell ref="C6:E6"/>
    <mergeCell ref="F6:I6"/>
    <mergeCell ref="A63:B63"/>
    <mergeCell ref="C63:D63"/>
    <mergeCell ref="E63:F63"/>
    <mergeCell ref="G63:H63"/>
    <mergeCell ref="A64:B64"/>
    <mergeCell ref="C64:D64"/>
    <mergeCell ref="E64:F64"/>
    <mergeCell ref="G64:H64"/>
    <mergeCell ref="A6:A7"/>
    <mergeCell ref="A8:A12"/>
    <mergeCell ref="A14:A15"/>
    <mergeCell ref="A17:A20"/>
    <mergeCell ref="A22:A24"/>
    <mergeCell ref="A26:A32"/>
    <mergeCell ref="A34:A37"/>
    <mergeCell ref="A39:A42"/>
    <mergeCell ref="A44:A45"/>
    <mergeCell ref="A47:A49"/>
    <mergeCell ref="A51:A57"/>
    <mergeCell ref="B6:B7"/>
    <mergeCell ref="B8:B12"/>
    <mergeCell ref="B14:B15"/>
    <mergeCell ref="B17:B20"/>
    <mergeCell ref="B22:B24"/>
    <mergeCell ref="B26:B32"/>
    <mergeCell ref="B34:B37"/>
    <mergeCell ref="B39:B42"/>
    <mergeCell ref="B44:B45"/>
    <mergeCell ref="B47:B49"/>
    <mergeCell ref="B51:B57"/>
    <mergeCell ref="C8:C12"/>
    <mergeCell ref="C14:C15"/>
    <mergeCell ref="C17:C20"/>
    <mergeCell ref="C22:C24"/>
    <mergeCell ref="C26:C32"/>
    <mergeCell ref="C34:C37"/>
    <mergeCell ref="C39:C42"/>
    <mergeCell ref="C44:C45"/>
    <mergeCell ref="C47:C49"/>
    <mergeCell ref="C51:C57"/>
    <mergeCell ref="D8:D12"/>
    <mergeCell ref="D14:D15"/>
    <mergeCell ref="D17:D20"/>
    <mergeCell ref="D22:D24"/>
    <mergeCell ref="D26:D32"/>
    <mergeCell ref="D34:D37"/>
    <mergeCell ref="D39:D42"/>
    <mergeCell ref="D44:D45"/>
    <mergeCell ref="D47:D49"/>
    <mergeCell ref="D51:D57"/>
    <mergeCell ref="E8:E12"/>
    <mergeCell ref="E14:E15"/>
    <mergeCell ref="E17:E20"/>
    <mergeCell ref="E22:E24"/>
    <mergeCell ref="E26:E32"/>
    <mergeCell ref="E34:E37"/>
    <mergeCell ref="E39:E42"/>
    <mergeCell ref="E44:E45"/>
    <mergeCell ref="E47:E49"/>
    <mergeCell ref="E51:E57"/>
    <mergeCell ref="J4:J5"/>
    <mergeCell ref="J6:J7"/>
    <mergeCell ref="J8:J13"/>
    <mergeCell ref="J14:J16"/>
    <mergeCell ref="J17:J21"/>
    <mergeCell ref="J22:J25"/>
    <mergeCell ref="J26:J33"/>
    <mergeCell ref="J34:J38"/>
    <mergeCell ref="J39:J43"/>
    <mergeCell ref="J44:J46"/>
    <mergeCell ref="J47:J50"/>
    <mergeCell ref="J51:J58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zoomScale="147" zoomScaleNormal="147" workbookViewId="0">
      <selection activeCell="D13" sqref="D13"/>
    </sheetView>
  </sheetViews>
  <sheetFormatPr defaultColWidth="9" defaultRowHeight="13.5" outlineLevelCol="5"/>
  <cols>
    <col min="1" max="1" width="9" style="50"/>
    <col min="2" max="2" width="9" style="51"/>
    <col min="3" max="3" width="25.375" style="51" customWidth="1"/>
    <col min="4" max="5" width="22" style="50" customWidth="1"/>
    <col min="6" max="6" width="22.125" style="50" customWidth="1"/>
    <col min="7" max="16384" width="9" style="50"/>
  </cols>
  <sheetData>
    <row r="1" spans="1:6">
      <c r="A1" s="52" t="s">
        <v>62</v>
      </c>
      <c r="B1" s="52"/>
      <c r="C1" s="52"/>
      <c r="D1" s="52"/>
      <c r="E1" s="52"/>
      <c r="F1" s="52"/>
    </row>
    <row r="2" spans="1:6">
      <c r="A2" s="52"/>
      <c r="B2" s="52"/>
      <c r="C2" s="52"/>
      <c r="D2" s="52"/>
      <c r="E2" s="52"/>
      <c r="F2" s="52"/>
    </row>
    <row r="3" ht="15.75" spans="1:6">
      <c r="A3" s="53" t="s">
        <v>3</v>
      </c>
      <c r="B3" s="53" t="s">
        <v>63</v>
      </c>
      <c r="C3" s="53" t="s">
        <v>64</v>
      </c>
      <c r="D3" s="53" t="s">
        <v>65</v>
      </c>
      <c r="E3" s="53" t="s">
        <v>11</v>
      </c>
      <c r="F3" s="53" t="s">
        <v>66</v>
      </c>
    </row>
    <row r="4" ht="14.25" spans="1:6">
      <c r="A4" s="54">
        <v>1</v>
      </c>
      <c r="B4" s="54" t="s">
        <v>67</v>
      </c>
      <c r="C4" s="54" t="s">
        <v>68</v>
      </c>
      <c r="D4" s="55">
        <v>0</v>
      </c>
      <c r="E4" s="55">
        <v>0</v>
      </c>
      <c r="F4" s="56" t="s">
        <v>69</v>
      </c>
    </row>
    <row r="5" ht="14.25" spans="1:6">
      <c r="A5" s="54">
        <v>2</v>
      </c>
      <c r="B5" s="54" t="s">
        <v>70</v>
      </c>
      <c r="C5" s="57" t="s">
        <v>71</v>
      </c>
      <c r="D5" s="55">
        <v>0</v>
      </c>
      <c r="E5" s="55">
        <v>0</v>
      </c>
      <c r="F5" s="56" t="s">
        <v>69</v>
      </c>
    </row>
    <row r="6" ht="14.25" spans="1:6">
      <c r="A6" s="54">
        <v>3</v>
      </c>
      <c r="B6" s="54" t="s">
        <v>72</v>
      </c>
      <c r="C6" s="54" t="s">
        <v>73</v>
      </c>
      <c r="D6" s="58">
        <v>883.4</v>
      </c>
      <c r="E6" s="55">
        <f>D6</f>
        <v>883.4</v>
      </c>
      <c r="F6" s="56"/>
    </row>
    <row r="7" ht="14.25" spans="1:6">
      <c r="A7" s="54">
        <v>4</v>
      </c>
      <c r="B7" s="54" t="s">
        <v>74</v>
      </c>
      <c r="C7" s="54" t="s">
        <v>75</v>
      </c>
      <c r="D7" s="58">
        <v>1771</v>
      </c>
      <c r="E7" s="55">
        <f>D7</f>
        <v>1771</v>
      </c>
      <c r="F7" s="56"/>
    </row>
    <row r="8" ht="14.25" spans="1:6">
      <c r="A8" s="54">
        <v>5</v>
      </c>
      <c r="B8" s="54" t="s">
        <v>76</v>
      </c>
      <c r="C8" s="54" t="s">
        <v>77</v>
      </c>
      <c r="D8" s="55">
        <v>0</v>
      </c>
      <c r="E8" s="55">
        <f>D8</f>
        <v>0</v>
      </c>
      <c r="F8" s="56" t="s">
        <v>69</v>
      </c>
    </row>
    <row r="9" ht="14.25" spans="1:6">
      <c r="A9" s="54">
        <v>6</v>
      </c>
      <c r="B9" s="54" t="s">
        <v>78</v>
      </c>
      <c r="C9" s="54" t="s">
        <v>79</v>
      </c>
      <c r="D9" s="55">
        <v>0</v>
      </c>
      <c r="E9" s="55">
        <v>0</v>
      </c>
      <c r="F9" s="56" t="s">
        <v>69</v>
      </c>
    </row>
    <row r="10" ht="14.25" spans="1:6">
      <c r="A10" s="54">
        <v>7</v>
      </c>
      <c r="B10" s="54" t="s">
        <v>80</v>
      </c>
      <c r="C10" s="54" t="s">
        <v>81</v>
      </c>
      <c r="D10" s="55">
        <v>0</v>
      </c>
      <c r="E10" s="55">
        <v>0</v>
      </c>
      <c r="F10" s="56" t="s">
        <v>69</v>
      </c>
    </row>
    <row r="11" ht="14.25" spans="1:6">
      <c r="A11" s="54">
        <v>8</v>
      </c>
      <c r="B11" s="54" t="s">
        <v>82</v>
      </c>
      <c r="C11" s="57" t="s">
        <v>83</v>
      </c>
      <c r="D11" s="55">
        <v>0</v>
      </c>
      <c r="E11" s="55">
        <v>0</v>
      </c>
      <c r="F11" s="56" t="s">
        <v>69</v>
      </c>
    </row>
    <row r="12" ht="14.25" spans="1:6">
      <c r="A12" s="54">
        <v>9</v>
      </c>
      <c r="B12" s="57" t="s">
        <v>84</v>
      </c>
      <c r="C12" s="57" t="s">
        <v>85</v>
      </c>
      <c r="D12" s="55">
        <v>0</v>
      </c>
      <c r="E12" s="55">
        <v>0</v>
      </c>
      <c r="F12" s="56" t="s">
        <v>69</v>
      </c>
    </row>
    <row r="13" spans="1:6">
      <c r="A13" s="59" t="s">
        <v>86</v>
      </c>
      <c r="B13" s="60"/>
      <c r="C13" s="60"/>
      <c r="D13" s="61">
        <f>SUM(D4:D12)</f>
        <v>2654.4</v>
      </c>
      <c r="E13" s="61">
        <f>SUM(E4:E12)</f>
        <v>2654.4</v>
      </c>
      <c r="F13" s="62"/>
    </row>
  </sheetData>
  <mergeCells count="2">
    <mergeCell ref="A13:C13"/>
    <mergeCell ref="A1:F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4" workbookViewId="0">
      <selection activeCell="G12" sqref="G12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87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88</v>
      </c>
      <c r="E5" s="6"/>
      <c r="F5" s="7" t="s">
        <v>89</v>
      </c>
      <c r="G5" s="7"/>
      <c r="H5" s="6" t="s">
        <v>90</v>
      </c>
      <c r="I5" s="5"/>
      <c r="J5" s="7" t="s">
        <v>91</v>
      </c>
      <c r="K5" s="35"/>
    </row>
    <row r="6" ht="20.1" customHeight="1" spans="2:11">
      <c r="B6" s="8"/>
      <c r="C6" s="9"/>
      <c r="D6" s="10" t="s">
        <v>92</v>
      </c>
      <c r="E6" s="10"/>
      <c r="F6" s="11" t="s">
        <v>93</v>
      </c>
      <c r="G6" s="11"/>
      <c r="H6" s="10" t="s">
        <v>94</v>
      </c>
      <c r="I6" s="9"/>
      <c r="J6" s="11" t="s">
        <v>95</v>
      </c>
      <c r="K6" s="36"/>
    </row>
    <row r="7" ht="20.1" customHeight="1" spans="2:11">
      <c r="B7" s="8"/>
      <c r="C7" s="9"/>
      <c r="D7" s="10" t="s">
        <v>96</v>
      </c>
      <c r="E7" s="10"/>
      <c r="F7" s="11" t="s">
        <v>97</v>
      </c>
      <c r="G7" s="11"/>
      <c r="H7" s="10" t="s">
        <v>98</v>
      </c>
      <c r="I7" s="37"/>
      <c r="J7" s="11" t="s">
        <v>99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100</v>
      </c>
      <c r="I8" s="38"/>
      <c r="J8" s="15" t="s">
        <v>101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102</v>
      </c>
      <c r="E10" s="19" t="s">
        <v>103</v>
      </c>
      <c r="F10" s="20"/>
      <c r="G10" s="21" t="s">
        <v>104</v>
      </c>
      <c r="H10" s="20" t="s">
        <v>105</v>
      </c>
      <c r="I10" s="19" t="s">
        <v>106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107</v>
      </c>
      <c r="E11" s="22" t="s">
        <v>108</v>
      </c>
      <c r="F11" s="23"/>
      <c r="G11" s="25">
        <v>0</v>
      </c>
      <c r="H11" s="25"/>
      <c r="I11" s="40"/>
      <c r="J11" s="41"/>
      <c r="K11" s="42" t="s">
        <v>109</v>
      </c>
    </row>
    <row r="12" ht="20.1" customHeight="1" spans="2:11">
      <c r="B12" s="22">
        <v>2</v>
      </c>
      <c r="C12" s="23"/>
      <c r="D12" s="26"/>
      <c r="E12" s="27" t="s">
        <v>110</v>
      </c>
      <c r="F12" s="27"/>
      <c r="G12" s="25">
        <v>33.54</v>
      </c>
      <c r="H12" s="25">
        <f>G12</f>
        <v>33.54</v>
      </c>
      <c r="I12" s="40"/>
      <c r="J12" s="41"/>
      <c r="K12" s="42" t="s">
        <v>111</v>
      </c>
    </row>
    <row r="13" ht="20.1" customHeight="1" spans="2:11">
      <c r="B13" s="22">
        <v>3</v>
      </c>
      <c r="C13" s="23"/>
      <c r="D13" s="26"/>
      <c r="E13" s="22" t="s">
        <v>112</v>
      </c>
      <c r="F13" s="23"/>
      <c r="G13" s="25">
        <v>0</v>
      </c>
      <c r="H13" s="25"/>
      <c r="I13" s="40"/>
      <c r="J13" s="41"/>
      <c r="K13" s="42" t="s">
        <v>109</v>
      </c>
    </row>
    <row r="14" ht="20.1" customHeight="1" spans="2:11">
      <c r="B14" s="22">
        <v>4</v>
      </c>
      <c r="C14" s="23"/>
      <c r="D14" s="26"/>
      <c r="E14" s="22" t="s">
        <v>113</v>
      </c>
      <c r="F14" s="23"/>
      <c r="G14" s="25">
        <v>37</v>
      </c>
      <c r="H14" s="25">
        <v>0</v>
      </c>
      <c r="I14" s="40">
        <f>G14</f>
        <v>37</v>
      </c>
      <c r="J14" s="41"/>
      <c r="K14" s="42" t="s">
        <v>114</v>
      </c>
    </row>
    <row r="15" ht="20.1" customHeight="1" spans="2:11">
      <c r="B15" s="22">
        <v>5</v>
      </c>
      <c r="C15" s="23"/>
      <c r="D15" s="24" t="s">
        <v>47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52</v>
      </c>
      <c r="C18" s="29"/>
      <c r="D18" s="29"/>
      <c r="E18" s="29"/>
      <c r="F18" s="20"/>
      <c r="G18" s="30">
        <f>SUM(G11:G17)</f>
        <v>70.54</v>
      </c>
      <c r="H18" s="30">
        <f>SUM(H11:H17)</f>
        <v>33.54</v>
      </c>
      <c r="I18" s="43">
        <f>SUM(I11:J17)</f>
        <v>37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105</v>
      </c>
      <c r="C20" s="21"/>
      <c r="D20" s="21"/>
      <c r="E20" s="21"/>
      <c r="F20" s="21"/>
      <c r="G20" s="21" t="s">
        <v>115</v>
      </c>
      <c r="H20" s="21"/>
      <c r="I20" s="21"/>
      <c r="J20" s="21"/>
      <c r="K20" s="21" t="s">
        <v>116</v>
      </c>
    </row>
    <row r="21" ht="20.1" customHeight="1" spans="2:11">
      <c r="B21" s="31">
        <f>H18</f>
        <v>33.54</v>
      </c>
      <c r="C21" s="31"/>
      <c r="D21" s="31"/>
      <c r="E21" s="31"/>
      <c r="F21" s="31"/>
      <c r="G21" s="31">
        <f>I18</f>
        <v>37</v>
      </c>
      <c r="H21" s="31"/>
      <c r="I21" s="31"/>
      <c r="J21" s="31"/>
      <c r="K21" s="47">
        <f>SUM(B21:J21)</f>
        <v>70.54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117</v>
      </c>
      <c r="C23" s="16"/>
      <c r="D23" s="16"/>
      <c r="E23" s="16"/>
      <c r="F23" s="16" t="s">
        <v>59</v>
      </c>
      <c r="G23" s="16" t="s">
        <v>118</v>
      </c>
      <c r="H23" s="16"/>
      <c r="I23" s="16"/>
      <c r="J23" s="16" t="s">
        <v>61</v>
      </c>
      <c r="K23" s="16"/>
    </row>
    <row r="26" ht="18.75" spans="1:11">
      <c r="A26" s="2" t="s">
        <v>119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88</v>
      </c>
      <c r="E28" s="6"/>
      <c r="F28" s="7"/>
      <c r="G28" s="7"/>
      <c r="H28" s="6" t="s">
        <v>90</v>
      </c>
      <c r="I28" s="5"/>
      <c r="J28" s="7"/>
      <c r="K28" s="35"/>
    </row>
    <row r="29" ht="20.1" customHeight="1" spans="2:11">
      <c r="B29" s="8"/>
      <c r="C29" s="9"/>
      <c r="D29" s="10" t="s">
        <v>92</v>
      </c>
      <c r="E29" s="10"/>
      <c r="F29" s="11"/>
      <c r="G29" s="11"/>
      <c r="H29" s="10" t="s">
        <v>94</v>
      </c>
      <c r="I29" s="9"/>
      <c r="J29" s="11"/>
      <c r="K29" s="36"/>
    </row>
    <row r="30" ht="20.1" customHeight="1" spans="2:11">
      <c r="B30" s="8"/>
      <c r="C30" s="9"/>
      <c r="D30" s="10" t="s">
        <v>96</v>
      </c>
      <c r="E30" s="10"/>
      <c r="F30" s="11"/>
      <c r="G30" s="11"/>
      <c r="H30" s="10" t="s">
        <v>98</v>
      </c>
      <c r="I30" s="37"/>
      <c r="J30" s="11"/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100</v>
      </c>
      <c r="I31" s="38"/>
      <c r="J31" s="15"/>
      <c r="K31" s="39"/>
    </row>
    <row r="32" ht="20.1" customHeight="1"/>
    <row r="33" ht="20.1" customHeight="1" spans="2:11">
      <c r="B33" s="27"/>
      <c r="C33" s="27"/>
      <c r="D33" s="32" t="s">
        <v>120</v>
      </c>
      <c r="E33" s="27" t="s">
        <v>121</v>
      </c>
      <c r="F33" s="27"/>
      <c r="G33" s="25" t="s">
        <v>122</v>
      </c>
      <c r="H33" s="25" t="s">
        <v>123</v>
      </c>
      <c r="I33" s="25" t="s">
        <v>52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52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117</v>
      </c>
      <c r="C38" s="16"/>
      <c r="D38" s="16"/>
      <c r="E38" s="16"/>
      <c r="F38" s="16" t="s">
        <v>59</v>
      </c>
      <c r="G38" s="16" t="s">
        <v>118</v>
      </c>
      <c r="H38" s="16"/>
      <c r="I38" s="16"/>
      <c r="J38" s="16" t="s">
        <v>61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交通费用报销明细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加冰小学生</cp:lastModifiedBy>
  <dcterms:created xsi:type="dcterms:W3CDTF">2014-04-15T08:52:00Z</dcterms:created>
  <cp:lastPrinted>2017-09-06T05:53:00Z</cp:lastPrinted>
  <dcterms:modified xsi:type="dcterms:W3CDTF">2022-12-23T07:05:48Z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08D2C471F3594A27A6006209239640A0</vt:lpwstr>
  </property>
</Properties>
</file>