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2020年团档\10月份\10.30迈蓝素比伏专家咨询会\结算文件\"/>
    </mc:Choice>
  </mc:AlternateContent>
  <bookViews>
    <workbookView xWindow="-108" yWindow="-108" windowWidth="23256" windowHeight="12576"/>
  </bookViews>
  <sheets>
    <sheet name="Quotation" sheetId="8" r:id="rId1"/>
    <sheet name="分房表" sheetId="9" r:id="rId2"/>
    <sheet name="机票明细" sheetId="12" r:id="rId3"/>
    <sheet name="用车明细" sheetId="13"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3" l="1"/>
  <c r="A14" i="13"/>
  <c r="A13" i="13"/>
  <c r="A12" i="13"/>
  <c r="A11" i="13"/>
  <c r="A10" i="13"/>
  <c r="A9" i="13"/>
  <c r="A8" i="13"/>
  <c r="A7" i="13"/>
  <c r="A6" i="13"/>
  <c r="A5" i="13"/>
  <c r="A4" i="13"/>
  <c r="A3" i="13"/>
  <c r="A2" i="13"/>
  <c r="G9" i="12" l="1"/>
  <c r="H71" i="8"/>
  <c r="H70" i="8"/>
  <c r="H72" i="8" s="1"/>
  <c r="H66" i="8"/>
  <c r="H65" i="8"/>
  <c r="H64" i="8"/>
  <c r="H67" i="8" s="1"/>
  <c r="H55" i="8"/>
  <c r="H54" i="8"/>
  <c r="H56" i="8" s="1"/>
  <c r="H50" i="8"/>
  <c r="H49" i="8"/>
  <c r="H48" i="8"/>
  <c r="H47" i="8"/>
  <c r="H46" i="8"/>
  <c r="H45" i="8"/>
  <c r="H44" i="8"/>
  <c r="H43" i="8"/>
  <c r="H42" i="8"/>
  <c r="H41" i="8"/>
  <c r="H40" i="8"/>
  <c r="H39" i="8"/>
  <c r="H38" i="8"/>
  <c r="H37" i="8"/>
  <c r="H51" i="8" s="1"/>
  <c r="H36" i="8"/>
  <c r="H32" i="8"/>
  <c r="H31" i="8"/>
  <c r="H30" i="8"/>
  <c r="H29" i="8"/>
  <c r="H28" i="8"/>
  <c r="H27" i="8"/>
  <c r="H26" i="8"/>
  <c r="H25" i="8"/>
  <c r="H33" i="8" s="1"/>
  <c r="H21" i="8"/>
  <c r="H20" i="8"/>
  <c r="H16" i="8"/>
  <c r="H15" i="8"/>
  <c r="H14" i="8"/>
  <c r="H13" i="8"/>
  <c r="H12" i="8"/>
  <c r="H11" i="8"/>
  <c r="H17" i="8" s="1"/>
  <c r="H10" i="8"/>
  <c r="H22" i="8" l="1"/>
  <c r="H57" i="8"/>
  <c r="D60" i="8" l="1"/>
  <c r="H60" i="8" s="1"/>
  <c r="H61" i="8" s="1"/>
  <c r="D75" i="8" s="1"/>
  <c r="H75" i="8" s="1"/>
  <c r="H5" i="9"/>
  <c r="H76" i="8" l="1"/>
</calcChain>
</file>

<file path=xl/sharedStrings.xml><?xml version="1.0" encoding="utf-8"?>
<sst xmlns="http://schemas.openxmlformats.org/spreadsheetml/2006/main" count="422" uniqueCount="312">
  <si>
    <r>
      <rPr>
        <b/>
        <sz val="10"/>
        <rFont val="黑体"/>
        <family val="3"/>
        <charset val="134"/>
      </rPr>
      <t xml:space="preserve">             </t>
    </r>
    <r>
      <rPr>
        <b/>
        <u/>
        <sz val="10"/>
        <rFont val="黑体"/>
        <family val="3"/>
        <charset val="134"/>
      </rPr>
      <t xml:space="preserve">                      </t>
    </r>
  </si>
  <si>
    <t xml:space="preserve">             </t>
  </si>
  <si>
    <t xml:space="preserve">            </t>
  </si>
  <si>
    <t>项      目 ITEM</t>
  </si>
  <si>
    <t>A</t>
  </si>
  <si>
    <t>A-1</t>
  </si>
  <si>
    <t>A-3</t>
  </si>
  <si>
    <t>人/天</t>
  </si>
  <si>
    <t>B</t>
  </si>
  <si>
    <t xml:space="preserve"> </t>
  </si>
  <si>
    <t>B-5</t>
  </si>
  <si>
    <t>C</t>
  </si>
  <si>
    <t>C-1</t>
  </si>
  <si>
    <t>C-4</t>
  </si>
  <si>
    <t>D</t>
  </si>
  <si>
    <t>D-1</t>
  </si>
  <si>
    <t>D-2</t>
  </si>
  <si>
    <t>D-3</t>
  </si>
  <si>
    <t>D-4</t>
  </si>
  <si>
    <t>D-5</t>
  </si>
  <si>
    <t>D-6</t>
  </si>
  <si>
    <t>D-7</t>
  </si>
  <si>
    <t>D-8</t>
  </si>
  <si>
    <t>D-9</t>
  </si>
  <si>
    <t>D-10</t>
  </si>
  <si>
    <t>E</t>
  </si>
  <si>
    <t>E-1</t>
  </si>
  <si>
    <t>E-2</t>
  </si>
  <si>
    <t>F</t>
  </si>
  <si>
    <t>F-1</t>
  </si>
  <si>
    <t>H</t>
  </si>
  <si>
    <t>J</t>
  </si>
  <si>
    <t>J-1</t>
  </si>
  <si>
    <r>
      <rPr>
        <b/>
        <sz val="10"/>
        <rFont val="Arial"/>
        <family val="2"/>
      </rPr>
      <t xml:space="preserve">                    </t>
    </r>
    <r>
      <rPr>
        <b/>
        <sz val="10"/>
        <rFont val="宋体"/>
        <family val="3"/>
        <charset val="134"/>
      </rPr>
      <t>供应商签字敲章确认</t>
    </r>
    <r>
      <rPr>
        <b/>
        <sz val="10"/>
        <rFont val="Arial"/>
        <family val="2"/>
      </rPr>
      <t xml:space="preserve">/Sign and Chop by supplier:                                                                                                                                                                                                         </t>
    </r>
  </si>
  <si>
    <t>序号</t>
  </si>
  <si>
    <t>酒店</t>
    <phoneticPr fontId="31" type="noConversion"/>
  </si>
  <si>
    <t>姓名</t>
  </si>
  <si>
    <t>性别</t>
  </si>
  <si>
    <t>入住日期</t>
  </si>
  <si>
    <t>离店日期</t>
  </si>
  <si>
    <t>房型</t>
  </si>
  <si>
    <t>金额</t>
  </si>
  <si>
    <t>备注</t>
  </si>
  <si>
    <t>男</t>
    <phoneticPr fontId="28" type="noConversion"/>
  </si>
  <si>
    <t>单间</t>
    <phoneticPr fontId="28" type="noConversion"/>
  </si>
  <si>
    <t>合计：</t>
    <phoneticPr fontId="28" type="noConversion"/>
  </si>
  <si>
    <t>序号</t>
    <phoneticPr fontId="31" type="noConversion"/>
  </si>
  <si>
    <t>姓名</t>
    <phoneticPr fontId="31" type="noConversion"/>
  </si>
  <si>
    <t>日期</t>
    <phoneticPr fontId="31" type="noConversion"/>
  </si>
  <si>
    <t>航班号</t>
    <phoneticPr fontId="31" type="noConversion"/>
  </si>
  <si>
    <t>舱位</t>
    <phoneticPr fontId="31" type="noConversion"/>
  </si>
  <si>
    <t>金额含税</t>
    <phoneticPr fontId="31" type="noConversion"/>
  </si>
  <si>
    <t>手续费</t>
    <phoneticPr fontId="31" type="noConversion"/>
  </si>
  <si>
    <t>备注</t>
    <phoneticPr fontId="31" type="noConversion"/>
  </si>
  <si>
    <t>行程</t>
    <phoneticPr fontId="31" type="noConversion"/>
  </si>
  <si>
    <t>会议需求表及报价表格
Meeting Requirements And Quotation Form</t>
  </si>
  <si>
    <t>会议名称：
Meeting Code:</t>
  </si>
  <si>
    <t>2020素比伏专家咨询会</t>
    <phoneticPr fontId="37" type="noConversion"/>
  </si>
  <si>
    <t xml:space="preserve">             会议地点：
               Venue: </t>
  </si>
  <si>
    <t>北京</t>
    <phoneticPr fontId="37" type="noConversion"/>
  </si>
  <si>
    <t>供应商名称：</t>
  </si>
  <si>
    <t>康辉集团北京国际会议展览有限公司</t>
    <phoneticPr fontId="37" type="noConversion"/>
  </si>
  <si>
    <t>会议类型：
Meeting Type:</t>
  </si>
  <si>
    <t>国内会议Domestic Meeting</t>
  </si>
  <si>
    <t xml:space="preserve">             外部参加人数：
 External Participant Qty:  
        </t>
  </si>
  <si>
    <t>联系人/电话：</t>
  </si>
  <si>
    <t>郭海燕13810995220</t>
    <phoneticPr fontId="37" type="noConversion"/>
  </si>
  <si>
    <t>会议时间：Meeting Date:</t>
  </si>
  <si>
    <t>2020.10.30</t>
    <phoneticPr fontId="37" type="noConversion"/>
  </si>
  <si>
    <t xml:space="preserve">             内部参加人数：
 Internal Participant Qty:  </t>
  </si>
  <si>
    <t>报价有效期：</t>
  </si>
  <si>
    <t>2020.10.26</t>
    <phoneticPr fontId="37" type="noConversion"/>
  </si>
  <si>
    <t>备注：
Remark:</t>
  </si>
  <si>
    <r>
      <rPr>
        <b/>
        <sz val="10"/>
        <color indexed="10"/>
        <rFont val="Arial"/>
        <family val="2"/>
      </rPr>
      <t>1</t>
    </r>
    <r>
      <rPr>
        <b/>
        <sz val="10"/>
        <color indexed="10"/>
        <rFont val="宋体"/>
        <family val="3"/>
        <charset val="134"/>
      </rPr>
      <t xml:space="preserve">、蓝色区域由使用部门填写，黄色部分由供应商填写。
</t>
    </r>
    <r>
      <rPr>
        <b/>
        <sz val="10"/>
        <color indexed="10"/>
        <rFont val="Arial"/>
        <family val="2"/>
      </rPr>
      <t>2</t>
    </r>
    <r>
      <rPr>
        <b/>
        <sz val="10"/>
        <color indexed="10"/>
        <rFont val="宋体"/>
        <family val="3"/>
        <charset val="134"/>
      </rPr>
      <t>、请严格按照本报价格式填写报价，每项最后可跟据具体的活动方案调整和细化每项内容，并逐行增加所涉及的费用明细</t>
    </r>
    <r>
      <rPr>
        <b/>
        <sz val="10"/>
        <color indexed="10"/>
        <rFont val="Arial"/>
        <family val="2"/>
      </rPr>
      <t>,</t>
    </r>
    <r>
      <rPr>
        <b/>
        <sz val="10"/>
        <color indexed="10"/>
        <rFont val="宋体"/>
        <family val="3"/>
        <charset val="134"/>
      </rPr>
      <t xml:space="preserve">并调整计算公式确保最终报价的准确性（请不要改变原始报价结构）
</t>
    </r>
    <r>
      <rPr>
        <b/>
        <sz val="10"/>
        <color indexed="10"/>
        <rFont val="Arial"/>
        <family val="2"/>
      </rPr>
      <t>1</t>
    </r>
    <r>
      <rPr>
        <b/>
        <sz val="10"/>
        <color indexed="10"/>
        <rFont val="宋体"/>
        <family val="3"/>
        <charset val="134"/>
      </rPr>
      <t>、</t>
    </r>
    <r>
      <rPr>
        <b/>
        <sz val="10"/>
        <color indexed="10"/>
        <rFont val="Arial"/>
        <family val="2"/>
      </rPr>
      <t>Blue part should be filled by user department, yellow part should be filled by vendor 
2</t>
    </r>
    <r>
      <rPr>
        <b/>
        <sz val="10"/>
        <color indexed="10"/>
        <rFont val="宋体"/>
        <family val="3"/>
        <charset val="134"/>
      </rPr>
      <t>、</t>
    </r>
    <r>
      <rPr>
        <b/>
        <sz val="10"/>
        <color indexed="10"/>
        <rFont val="Arial"/>
        <family val="2"/>
      </rPr>
      <t>Please fill all quotations according to the template strictly. Items can be detailed and computational formulas can be adjusted to ensure the final quotation is accurate.</t>
    </r>
  </si>
  <si>
    <t>报     价 Quotation</t>
  </si>
  <si>
    <t>序号No.</t>
  </si>
  <si>
    <t>项  目Item</t>
  </si>
  <si>
    <t>内  容 Detail</t>
  </si>
  <si>
    <t>数量Qty</t>
  </si>
  <si>
    <t>天数/次数
frequncy</t>
  </si>
  <si>
    <t>单位
Unit</t>
  </si>
  <si>
    <t xml:space="preserve">单价（RMB）
Unit </t>
  </si>
  <si>
    <r>
      <rPr>
        <b/>
        <sz val="10"/>
        <rFont val="黑体"/>
        <family val="3"/>
        <charset val="134"/>
      </rPr>
      <t>小</t>
    </r>
    <r>
      <rPr>
        <b/>
        <sz val="10"/>
        <rFont val="Times New Roman"/>
        <family val="1"/>
      </rPr>
      <t xml:space="preserve"> </t>
    </r>
    <r>
      <rPr>
        <b/>
        <sz val="10"/>
        <rFont val="黑体"/>
        <family val="3"/>
        <charset val="134"/>
      </rPr>
      <t xml:space="preserve">计
</t>
    </r>
    <r>
      <rPr>
        <b/>
        <sz val="10"/>
        <rFont val="Times New Roman"/>
        <family val="1"/>
      </rPr>
      <t xml:space="preserve"> Subtatal</t>
    </r>
  </si>
  <si>
    <t>备       注
 Remark</t>
  </si>
  <si>
    <t>酒店： Hotel:</t>
  </si>
  <si>
    <t>昆泰酒店 10.30-31</t>
    <phoneticPr fontId="37" type="noConversion"/>
  </si>
  <si>
    <t>普通大床房（ 1 晚） Single Room（1night）</t>
    <phoneticPr fontId="37" type="noConversion"/>
  </si>
  <si>
    <t xml:space="preserve">间/晚
Rm/night
</t>
  </si>
  <si>
    <t>袁伟杰，彭劼，李德天</t>
    <phoneticPr fontId="37" type="noConversion"/>
  </si>
  <si>
    <t>普通双床房（ 1 晚） Twin Room（1 night）</t>
    <phoneticPr fontId="37" type="noConversion"/>
  </si>
  <si>
    <t>含服务费、双早、Wifi
Including service charge, double breakfast, Wifi</t>
  </si>
  <si>
    <t>会议室 Meeting room</t>
  </si>
  <si>
    <r>
      <rPr>
        <sz val="9"/>
        <color indexed="8"/>
        <rFont val="宋体"/>
        <family val="3"/>
        <charset val="134"/>
      </rPr>
      <t>场</t>
    </r>
    <r>
      <rPr>
        <sz val="9"/>
        <color indexed="8"/>
        <rFont val="Times New Roman"/>
        <family val="1"/>
      </rPr>
      <t>/</t>
    </r>
    <r>
      <rPr>
        <sz val="9"/>
        <color indexed="8"/>
        <rFont val="宋体"/>
        <family val="3"/>
        <charset val="134"/>
      </rPr>
      <t xml:space="preserve">天
</t>
    </r>
    <r>
      <rPr>
        <sz val="9"/>
        <color indexed="8"/>
        <rFont val="Times New Roman"/>
        <family val="1"/>
      </rPr>
      <t>Rm/Day</t>
    </r>
  </si>
  <si>
    <t>含投影、幕布、麦克</t>
    <phoneticPr fontId="37" type="noConversion"/>
  </si>
  <si>
    <t>投影仪/幕布 projector/ curtain</t>
  </si>
  <si>
    <t>说明流明和尺寸 Lumens and Size</t>
  </si>
  <si>
    <r>
      <rPr>
        <sz val="9"/>
        <color indexed="8"/>
        <rFont val="宋体"/>
        <family val="3"/>
        <charset val="134"/>
      </rPr>
      <t>台</t>
    </r>
    <r>
      <rPr>
        <sz val="9"/>
        <color indexed="8"/>
        <rFont val="Times New Roman"/>
        <family val="1"/>
      </rPr>
      <t>/</t>
    </r>
    <r>
      <rPr>
        <sz val="9"/>
        <color indexed="8"/>
        <rFont val="宋体"/>
        <family val="3"/>
        <charset val="134"/>
      </rPr>
      <t xml:space="preserve">天
</t>
    </r>
    <r>
      <rPr>
        <sz val="9"/>
        <color indexed="8"/>
        <rFont val="Times New Roman"/>
        <family val="1"/>
      </rPr>
      <t>Set/Day</t>
    </r>
  </si>
  <si>
    <r>
      <t>外租7</t>
    </r>
    <r>
      <rPr>
        <sz val="9"/>
        <color indexed="8"/>
        <rFont val="宋体"/>
        <family val="3"/>
        <charset val="134"/>
      </rPr>
      <t>000流明投影</t>
    </r>
    <phoneticPr fontId="37" type="noConversion"/>
  </si>
  <si>
    <t>茶歇  Tea break</t>
  </si>
  <si>
    <r>
      <t>品种 variety 茶歇 10.3</t>
    </r>
    <r>
      <rPr>
        <sz val="9"/>
        <color indexed="8"/>
        <rFont val="宋体"/>
        <family val="3"/>
        <charset val="134"/>
      </rPr>
      <t>0</t>
    </r>
    <phoneticPr fontId="37" type="noConversion"/>
  </si>
  <si>
    <r>
      <rPr>
        <sz val="9"/>
        <color indexed="8"/>
        <rFont val="宋体"/>
        <family val="3"/>
        <charset val="134"/>
      </rPr>
      <t>人</t>
    </r>
    <r>
      <rPr>
        <sz val="9"/>
        <color indexed="8"/>
        <rFont val="Times New Roman"/>
        <family val="1"/>
      </rPr>
      <t>/</t>
    </r>
    <r>
      <rPr>
        <sz val="9"/>
        <color indexed="8"/>
        <rFont val="宋体"/>
        <family val="3"/>
        <charset val="134"/>
      </rPr>
      <t xml:space="preserve">次
</t>
    </r>
    <r>
      <rPr>
        <sz val="9"/>
        <color indexed="8"/>
        <rFont val="Times New Roman"/>
        <family val="1"/>
      </rPr>
      <t>Person/time</t>
    </r>
  </si>
  <si>
    <t>酒店茶歇</t>
    <phoneticPr fontId="37" type="noConversion"/>
  </si>
  <si>
    <t>话筒 microphone</t>
  </si>
  <si>
    <t>有线/无线，数量  wireless microphone</t>
  </si>
  <si>
    <t xml:space="preserve">个/天
Item/Day
</t>
  </si>
  <si>
    <t>未注明情况下选择会场默认设备</t>
  </si>
  <si>
    <t>会场设备 The meeting equipment</t>
  </si>
  <si>
    <t xml:space="preserve">屏幕、反看板、计时器、音频设备等  
Screen，prompter，Timers，audio equipment，etc
</t>
  </si>
  <si>
    <t>台/天
Set/Day</t>
  </si>
  <si>
    <t>住宿会场费用合计</t>
  </si>
  <si>
    <t xml:space="preserve">序号 No.  </t>
  </si>
  <si>
    <t>项  目 Item</t>
  </si>
  <si>
    <t xml:space="preserve">人数 Qty  </t>
  </si>
  <si>
    <t>次 frequncy</t>
  </si>
  <si>
    <t>单位 Unit</t>
  </si>
  <si>
    <t>单价（RMB）Unit</t>
  </si>
  <si>
    <r>
      <rPr>
        <b/>
        <sz val="10"/>
        <color indexed="9"/>
        <rFont val="黑体"/>
        <family val="3"/>
        <charset val="134"/>
      </rPr>
      <t>合</t>
    </r>
    <r>
      <rPr>
        <b/>
        <sz val="10"/>
        <color indexed="9"/>
        <rFont val="Times New Roman"/>
        <family val="1"/>
      </rPr>
      <t xml:space="preserve"> </t>
    </r>
    <r>
      <rPr>
        <b/>
        <sz val="10"/>
        <color indexed="9"/>
        <rFont val="黑体"/>
        <family val="3"/>
        <charset val="134"/>
      </rPr>
      <t>计</t>
    </r>
    <r>
      <rPr>
        <b/>
        <sz val="10"/>
        <color indexed="9"/>
        <rFont val="Times New Roman"/>
        <family val="1"/>
      </rPr>
      <t xml:space="preserve"> Subtatal</t>
    </r>
  </si>
  <si>
    <t>备       注 Remark</t>
  </si>
  <si>
    <t>用餐 Meals</t>
  </si>
  <si>
    <t>午餐 lunch : 10月30日酒店午餐</t>
    <phoneticPr fontId="37" type="noConversion"/>
  </si>
  <si>
    <t>自助餐</t>
    <phoneticPr fontId="37" type="noConversion"/>
  </si>
  <si>
    <t>人/次
Person/time</t>
  </si>
  <si>
    <t>10.30彭劼午餐</t>
    <phoneticPr fontId="37" type="noConversion"/>
  </si>
  <si>
    <t>B-6</t>
  </si>
  <si>
    <t>晚餐 Dinner：10月30日酒店晚餐</t>
    <phoneticPr fontId="37" type="noConversion"/>
  </si>
  <si>
    <t>桌餐 Table</t>
    <phoneticPr fontId="37" type="noConversion"/>
  </si>
  <si>
    <t>餐费合计</t>
  </si>
  <si>
    <t xml:space="preserve">数量 Qty </t>
  </si>
  <si>
    <t xml:space="preserve">单价（RMB） Unit </t>
  </si>
  <si>
    <t>合 计 Subtatal</t>
  </si>
  <si>
    <t>交通 Transportation</t>
  </si>
  <si>
    <t>机场及市内接送机用车（注明境内/境外）
Airport/Downtown - hotel transportation</t>
  </si>
  <si>
    <t>小车 属地交通接送（境内）
5-seat Business Car</t>
  </si>
  <si>
    <t xml:space="preserve">辆/趟
car/time
</t>
  </si>
  <si>
    <t>见用车明细</t>
    <phoneticPr fontId="37" type="noConversion"/>
  </si>
  <si>
    <t>见用车明细</t>
    <phoneticPr fontId="37" type="noConversion"/>
  </si>
  <si>
    <t xml:space="preserve">X座大巴车/小车 高铁站交通接送
5-seat railway station-hotel 5-seat Car
</t>
  </si>
  <si>
    <t>本地小车接送 接送站/市内接送
Downtown-hotel 5-seat Car</t>
    <phoneticPr fontId="37" type="noConversion"/>
  </si>
  <si>
    <t>见用车明细</t>
    <phoneticPr fontId="37" type="noConversion"/>
  </si>
  <si>
    <t>本地小车接送 接送站/市内接送
Downtown-hotel 5-seat Car</t>
    <phoneticPr fontId="37" type="noConversion"/>
  </si>
  <si>
    <t>见用车明细</t>
    <phoneticPr fontId="37" type="noConversion"/>
  </si>
  <si>
    <t>火车票或动车票
Railway Ticket</t>
  </si>
  <si>
    <t>火车票Railway Ticket</t>
  </si>
  <si>
    <t>人/单程
person/one way</t>
  </si>
  <si>
    <r>
      <t>（</t>
    </r>
    <r>
      <rPr>
        <sz val="9"/>
        <color indexed="8"/>
        <rFont val="宋体"/>
        <family val="3"/>
        <charset val="134"/>
      </rPr>
      <t>一等座</t>
    </r>
    <r>
      <rPr>
        <sz val="9"/>
        <rFont val="宋体"/>
        <family val="3"/>
        <charset val="134"/>
      </rPr>
      <t xml:space="preserve">）
</t>
    </r>
    <phoneticPr fontId="37" type="noConversion"/>
  </si>
  <si>
    <t>车辆费用合计</t>
  </si>
  <si>
    <t>项  目</t>
  </si>
  <si>
    <t>内  容</t>
  </si>
  <si>
    <t>数量</t>
  </si>
  <si>
    <t>单位</t>
  </si>
  <si>
    <t>单价（RMB）</t>
  </si>
  <si>
    <r>
      <rPr>
        <b/>
        <sz val="10"/>
        <color indexed="9"/>
        <rFont val="黑体"/>
        <family val="3"/>
        <charset val="134"/>
      </rPr>
      <t>合</t>
    </r>
    <r>
      <rPr>
        <b/>
        <sz val="10"/>
        <color indexed="9"/>
        <rFont val="Times New Roman"/>
        <family val="1"/>
      </rPr>
      <t xml:space="preserve"> </t>
    </r>
    <r>
      <rPr>
        <b/>
        <sz val="10"/>
        <color indexed="9"/>
        <rFont val="黑体"/>
        <family val="3"/>
        <charset val="134"/>
      </rPr>
      <t>计</t>
    </r>
  </si>
  <si>
    <t>备       注</t>
  </si>
  <si>
    <t>其他费用 Other Fee</t>
  </si>
  <si>
    <t>保险费 Insurance</t>
  </si>
  <si>
    <t xml:space="preserve">险种：          保额：   </t>
  </si>
  <si>
    <t>人Person</t>
  </si>
  <si>
    <t>可按需求增减项目</t>
  </si>
  <si>
    <t>会议注册费 conference registration fee</t>
  </si>
  <si>
    <t xml:space="preserve">人Person
</t>
  </si>
  <si>
    <t>接机牌 name plate</t>
  </si>
  <si>
    <t>块 piece</t>
  </si>
  <si>
    <t>讲台/签到台鲜花 platform flower</t>
  </si>
  <si>
    <t>次 time</t>
  </si>
  <si>
    <t>讲台花，4盆绿植</t>
    <phoneticPr fontId="37" type="noConversion"/>
  </si>
  <si>
    <t>背景板 background plate</t>
  </si>
  <si>
    <t>签到板</t>
    <phoneticPr fontId="37" type="noConversion"/>
  </si>
  <si>
    <t>平方米 m2</t>
  </si>
  <si>
    <r>
      <t>1</t>
    </r>
    <r>
      <rPr>
        <sz val="9"/>
        <rFont val="宋体"/>
        <family val="3"/>
        <charset val="134"/>
      </rPr>
      <t>5平米起计算价格，不足15平米，按照15平米计算</t>
    </r>
    <phoneticPr fontId="37" type="noConversion"/>
  </si>
  <si>
    <t>X展架  X-Banner series</t>
  </si>
  <si>
    <t>个 piece</t>
  </si>
  <si>
    <t>摄影 photography</t>
  </si>
  <si>
    <t>天 day</t>
  </si>
  <si>
    <t>摄像 cameraman</t>
  </si>
  <si>
    <t>桌卡 table card</t>
  </si>
  <si>
    <t>日程彩页</t>
    <phoneticPr fontId="37" type="noConversion"/>
  </si>
  <si>
    <t>D-11</t>
  </si>
  <si>
    <t>其他需求 other requirement</t>
  </si>
  <si>
    <t>会议速记</t>
    <phoneticPr fontId="37" type="noConversion"/>
  </si>
  <si>
    <t>人</t>
    <phoneticPr fontId="37" type="noConversion"/>
  </si>
  <si>
    <t>D-12</t>
  </si>
  <si>
    <t>会议资料打印</t>
    <phoneticPr fontId="37" type="noConversion"/>
  </si>
  <si>
    <t>D-13</t>
  </si>
  <si>
    <t>其它</t>
    <phoneticPr fontId="37" type="noConversion"/>
  </si>
  <si>
    <t>牙签旗子</t>
    <phoneticPr fontId="37" type="noConversion"/>
  </si>
  <si>
    <t>次 time</t>
    <phoneticPr fontId="37" type="noConversion"/>
  </si>
  <si>
    <t>小旗子</t>
    <phoneticPr fontId="37" type="noConversion"/>
  </si>
  <si>
    <t>D-14</t>
  </si>
  <si>
    <t>依云水</t>
    <phoneticPr fontId="37" type="noConversion"/>
  </si>
  <si>
    <t>次 time</t>
    <phoneticPr fontId="37" type="noConversion"/>
  </si>
  <si>
    <t>外购依云水一箱</t>
    <phoneticPr fontId="37" type="noConversion"/>
  </si>
  <si>
    <t>D-15</t>
  </si>
  <si>
    <t>奶茶</t>
    <phoneticPr fontId="37" type="noConversion"/>
  </si>
  <si>
    <t>奶茶</t>
    <phoneticPr fontId="37" type="noConversion"/>
  </si>
  <si>
    <t>其他项目费用合计</t>
  </si>
  <si>
    <t>天数/次数
 Day/Time</t>
  </si>
  <si>
    <r>
      <rPr>
        <b/>
        <sz val="9"/>
        <rFont val="宋体"/>
        <family val="3"/>
        <charset val="134"/>
      </rPr>
      <t>工作人员费用</t>
    </r>
    <r>
      <rPr>
        <b/>
        <sz val="9"/>
        <rFont val="Arial"/>
        <family val="2"/>
      </rPr>
      <t xml:space="preserve">  Local service staff</t>
    </r>
  </si>
  <si>
    <r>
      <rPr>
        <sz val="9"/>
        <rFont val="宋体"/>
        <family val="3"/>
        <charset val="134"/>
      </rPr>
      <t>接送机人员</t>
    </r>
    <r>
      <rPr>
        <sz val="9"/>
        <rFont val="Arial"/>
        <family val="2"/>
      </rPr>
      <t xml:space="preserve"> pick up staff in the airport</t>
    </r>
  </si>
  <si>
    <t>机场和车站接机 10.30</t>
    <phoneticPr fontId="37" type="noConversion"/>
  </si>
  <si>
    <t>人/次</t>
  </si>
  <si>
    <r>
      <rPr>
        <sz val="9"/>
        <rFont val="宋体"/>
        <family val="3"/>
        <charset val="134"/>
      </rPr>
      <t>地陪</t>
    </r>
    <r>
      <rPr>
        <sz val="9"/>
        <rFont val="Arial"/>
        <family val="2"/>
      </rPr>
      <t xml:space="preserve">  service staff in hotel</t>
    </r>
  </si>
  <si>
    <t>10.29-30</t>
    <phoneticPr fontId="37" type="noConversion"/>
  </si>
  <si>
    <t>合计</t>
    <phoneticPr fontId="37" type="noConversion"/>
  </si>
  <si>
    <t>以上总计</t>
  </si>
  <si>
    <t>服务费 service fee</t>
  </si>
  <si>
    <t>服务费 service fee 10%</t>
    <phoneticPr fontId="37" type="noConversion"/>
  </si>
  <si>
    <t>服务费合计</t>
  </si>
  <si>
    <t>人数</t>
  </si>
  <si>
    <t>天数</t>
  </si>
  <si>
    <t>G</t>
  </si>
  <si>
    <t>现场服务人员费用 On site service staff</t>
  </si>
  <si>
    <t>G-1</t>
  </si>
  <si>
    <t>全陪工作人员费用 On site service staff</t>
  </si>
  <si>
    <t>机票 airticket or train ticket</t>
  </si>
  <si>
    <t>程 one way</t>
  </si>
  <si>
    <t>G-2</t>
  </si>
  <si>
    <t xml:space="preserve">房费 accommodation </t>
    <phoneticPr fontId="37" type="noConversion"/>
  </si>
  <si>
    <t>晚 night</t>
  </si>
  <si>
    <t>G-3</t>
  </si>
  <si>
    <t>补助 wage</t>
  </si>
  <si>
    <t>人/天
 person/day</t>
  </si>
  <si>
    <t>人员费用合计</t>
  </si>
  <si>
    <t xml:space="preserve">次数  Times  </t>
  </si>
  <si>
    <t>机票 air ticket</t>
  </si>
  <si>
    <t>H-1</t>
  </si>
  <si>
    <t>经济舱（国内） economy class</t>
  </si>
  <si>
    <t>H-2</t>
  </si>
  <si>
    <t>按照经济舱8折预计，最终以实际出票金额为准。Settle with actual consumption</t>
    <phoneticPr fontId="37" type="noConversion"/>
  </si>
  <si>
    <t>机票费用合计</t>
  </si>
  <si>
    <t>税金 Tax</t>
  </si>
  <si>
    <t>税金 Tax 6%</t>
    <phoneticPr fontId="37" type="noConversion"/>
  </si>
  <si>
    <t>总计</t>
  </si>
  <si>
    <t>北京望京昆泰酒店</t>
    <phoneticPr fontId="28" type="noConversion"/>
  </si>
  <si>
    <t>袁伟杰</t>
    <phoneticPr fontId="28" type="noConversion"/>
  </si>
  <si>
    <t>李德天</t>
    <phoneticPr fontId="28" type="noConversion"/>
  </si>
  <si>
    <t>彭劼</t>
    <phoneticPr fontId="28" type="noConversion"/>
  </si>
  <si>
    <t>袁伟杰</t>
    <phoneticPr fontId="28" type="noConversion"/>
  </si>
  <si>
    <t>MU5105</t>
    <phoneticPr fontId="28" type="noConversion"/>
  </si>
  <si>
    <t>上海虹桥-北京首都</t>
    <phoneticPr fontId="28" type="noConversion"/>
  </si>
  <si>
    <t>Y</t>
    <phoneticPr fontId="28" type="noConversion"/>
  </si>
  <si>
    <t>袁伟杰</t>
    <phoneticPr fontId="28" type="noConversion"/>
  </si>
  <si>
    <t>MU5123</t>
    <phoneticPr fontId="28" type="noConversion"/>
  </si>
  <si>
    <t>李德天</t>
    <phoneticPr fontId="28" type="noConversion"/>
  </si>
  <si>
    <t>CZ6103</t>
    <phoneticPr fontId="28" type="noConversion"/>
  </si>
  <si>
    <t>沈阳-北京大兴</t>
    <phoneticPr fontId="28" type="noConversion"/>
  </si>
  <si>
    <t>W</t>
    <phoneticPr fontId="28" type="noConversion"/>
  </si>
  <si>
    <t>CA1625</t>
    <phoneticPr fontId="28" type="noConversion"/>
  </si>
  <si>
    <t>北京首都-沈阳</t>
    <phoneticPr fontId="28" type="noConversion"/>
  </si>
  <si>
    <t>Y</t>
    <phoneticPr fontId="28" type="noConversion"/>
  </si>
  <si>
    <t>彭劼</t>
    <phoneticPr fontId="28" type="noConversion"/>
  </si>
  <si>
    <t>CZ3149</t>
    <phoneticPr fontId="28" type="noConversion"/>
  </si>
  <si>
    <t>广州-北京大兴</t>
    <phoneticPr fontId="28" type="noConversion"/>
  </si>
  <si>
    <t>R</t>
    <phoneticPr fontId="28" type="noConversion"/>
  </si>
  <si>
    <t>彭劼</t>
    <phoneticPr fontId="28" type="noConversion"/>
  </si>
  <si>
    <t>CZ3099</t>
    <phoneticPr fontId="28" type="noConversion"/>
  </si>
  <si>
    <t>广州-北京大兴</t>
    <phoneticPr fontId="28" type="noConversion"/>
  </si>
  <si>
    <t>Y</t>
    <phoneticPr fontId="28" type="noConversion"/>
  </si>
  <si>
    <t>彭劼</t>
    <phoneticPr fontId="28" type="noConversion"/>
  </si>
  <si>
    <t>CA8212</t>
    <phoneticPr fontId="28" type="noConversion"/>
  </si>
  <si>
    <t>北京首都-武汉</t>
    <phoneticPr fontId="28" type="noConversion"/>
  </si>
  <si>
    <t>S</t>
    <phoneticPr fontId="28" type="noConversion"/>
  </si>
  <si>
    <t>退票费</t>
    <phoneticPr fontId="28" type="noConversion"/>
  </si>
  <si>
    <t>酒店无半日房</t>
    <phoneticPr fontId="28" type="noConversion"/>
  </si>
  <si>
    <t>最终以实际出票金额为准。Settle with actual consumption-详见机票明细</t>
    <phoneticPr fontId="37" type="noConversion"/>
  </si>
  <si>
    <t>10.30晚餐桌餐</t>
    <phoneticPr fontId="37" type="noConversion"/>
  </si>
  <si>
    <t>序号</t>
    <phoneticPr fontId="37" type="noConversion"/>
  </si>
  <si>
    <t>日期</t>
    <phoneticPr fontId="37" type="noConversion"/>
  </si>
  <si>
    <t>公司</t>
    <phoneticPr fontId="37" type="noConversion"/>
  </si>
  <si>
    <t>车型</t>
    <phoneticPr fontId="37" type="noConversion"/>
  </si>
  <si>
    <t>用车人</t>
    <phoneticPr fontId="37" type="noConversion"/>
  </si>
  <si>
    <t>行程</t>
    <phoneticPr fontId="37" type="noConversion"/>
  </si>
  <si>
    <t>费用</t>
    <phoneticPr fontId="37" type="noConversion"/>
  </si>
  <si>
    <t>备注</t>
    <phoneticPr fontId="37" type="noConversion"/>
  </si>
  <si>
    <t>康辉</t>
    <phoneticPr fontId="37" type="noConversion"/>
  </si>
  <si>
    <t>小车</t>
    <phoneticPr fontId="37" type="noConversion"/>
  </si>
  <si>
    <t>李德天</t>
    <phoneticPr fontId="37" type="noConversion"/>
  </si>
  <si>
    <t>长白岛远洋天地-沈阳桃仙机场</t>
    <phoneticPr fontId="37" type="noConversion"/>
  </si>
  <si>
    <t>小车</t>
    <phoneticPr fontId="37" type="noConversion"/>
  </si>
  <si>
    <t>彭劼</t>
    <phoneticPr fontId="37" type="noConversion"/>
  </si>
  <si>
    <t>中成路-广州白云机场</t>
    <phoneticPr fontId="37" type="noConversion"/>
  </si>
  <si>
    <t>袁伟杰</t>
    <phoneticPr fontId="37" type="noConversion"/>
  </si>
  <si>
    <t>国权路-人民医院-上海虹桥机场</t>
    <phoneticPr fontId="37" type="noConversion"/>
  </si>
  <si>
    <t>康辉</t>
    <phoneticPr fontId="37" type="noConversion"/>
  </si>
  <si>
    <t>北京首都机场-望京昆泰酒店</t>
    <phoneticPr fontId="37" type="noConversion"/>
  </si>
  <si>
    <t>彭劼</t>
    <phoneticPr fontId="37" type="noConversion"/>
  </si>
  <si>
    <t>北京大兴机场-望京昆泰酒店</t>
    <phoneticPr fontId="37" type="noConversion"/>
  </si>
  <si>
    <t>北京大兴机场-望京昆泰酒店</t>
    <phoneticPr fontId="37" type="noConversion"/>
  </si>
  <si>
    <t>于岩岩</t>
    <phoneticPr fontId="37" type="noConversion"/>
  </si>
  <si>
    <t>官苑八号-望京昆泰酒店</t>
    <phoneticPr fontId="37" type="noConversion"/>
  </si>
  <si>
    <t>于岩岩</t>
    <phoneticPr fontId="37" type="noConversion"/>
  </si>
  <si>
    <t>望京昆泰酒店-官苑八号</t>
    <phoneticPr fontId="37" type="noConversion"/>
  </si>
  <si>
    <t>望京昆泰酒店-北京首都机场</t>
    <phoneticPr fontId="37" type="noConversion"/>
  </si>
  <si>
    <t>武汉天河机场-武汉富力万达嘉华酒店</t>
    <phoneticPr fontId="37" type="noConversion"/>
  </si>
  <si>
    <t>望京昆泰酒店-北京首都机场</t>
    <phoneticPr fontId="37" type="noConversion"/>
  </si>
  <si>
    <t>袁伟杰</t>
    <phoneticPr fontId="37" type="noConversion"/>
  </si>
  <si>
    <t>望京昆泰酒店-北京大兴机场</t>
    <phoneticPr fontId="37" type="noConversion"/>
  </si>
  <si>
    <t>南昌昌北机场-香格里拉酒店</t>
    <phoneticPr fontId="37" type="noConversion"/>
  </si>
  <si>
    <t>总计</t>
    <phoneticPr fontId="37" type="noConversion"/>
  </si>
  <si>
    <t>李德天沈阳送机</t>
    <phoneticPr fontId="28" type="noConversion"/>
  </si>
  <si>
    <t>彭劼广州送机</t>
    <phoneticPr fontId="28" type="noConversion"/>
  </si>
  <si>
    <t>袁伟杰上海送机</t>
  </si>
  <si>
    <t>李德天北京接机</t>
    <phoneticPr fontId="28" type="noConversion"/>
  </si>
  <si>
    <t>彭劼北京接机</t>
    <phoneticPr fontId="28" type="noConversion"/>
  </si>
  <si>
    <t>袁伟杰北京接机</t>
    <phoneticPr fontId="28" type="noConversion"/>
  </si>
  <si>
    <t>于岩岩北京接</t>
    <phoneticPr fontId="28" type="noConversion"/>
  </si>
  <si>
    <t>于岩岩北京送</t>
    <phoneticPr fontId="28" type="noConversion"/>
  </si>
  <si>
    <t>彭劼北京送机</t>
    <phoneticPr fontId="28" type="noConversion"/>
  </si>
  <si>
    <t>彭劼武汉接机</t>
    <phoneticPr fontId="28" type="noConversion"/>
  </si>
  <si>
    <t>李德天北京送机</t>
    <phoneticPr fontId="28" type="noConversion"/>
  </si>
  <si>
    <t>袁伟杰北京送机</t>
    <phoneticPr fontId="28" type="noConversion"/>
  </si>
  <si>
    <t>袁伟杰南昌接机</t>
    <phoneticPr fontId="28" type="noConversion"/>
  </si>
  <si>
    <t>3层会议室12 105平米 10.30下午半天</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</si>
</sst>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 "/>
    <numFmt numFmtId="177" formatCode="m&quot;月&quot;d&quot;日&quot;;@"/>
    <numFmt numFmtId="178" formatCode="#,##0.000"/>
  </numFmts>
  <fonts count="45">
    <font>
      <sz val="11"/>
      <color theme="1"/>
      <name val="DengXian"/>
      <charset val="134"/>
      <scheme val="minor"/>
    </font>
    <font>
      <b/>
      <sz val="14"/>
      <name val="宋体"/>
      <family val="3"/>
      <charset val="134"/>
    </font>
    <font>
      <b/>
      <sz val="14"/>
      <name val="Arial"/>
      <family val="2"/>
    </font>
    <font>
      <b/>
      <sz val="10"/>
      <name val="黑体"/>
      <family val="3"/>
      <charset val="134"/>
    </font>
    <font>
      <b/>
      <u/>
      <sz val="10"/>
      <color indexed="10"/>
      <name val="黑体"/>
      <family val="3"/>
      <charset val="134"/>
    </font>
    <font>
      <b/>
      <sz val="10"/>
      <color rgb="FFFF0000"/>
      <name val="黑体"/>
      <family val="3"/>
      <charset val="134"/>
    </font>
    <font>
      <b/>
      <sz val="10"/>
      <color rgb="FFFF0000"/>
      <name val="Arial"/>
      <family val="2"/>
    </font>
    <font>
      <b/>
      <sz val="14"/>
      <name val="黑体"/>
      <family val="3"/>
      <charset val="134"/>
    </font>
    <font>
      <b/>
      <sz val="9"/>
      <name val="Arial"/>
      <family val="2"/>
    </font>
    <font>
      <b/>
      <sz val="9"/>
      <name val="宋体"/>
      <family val="3"/>
      <charset val="134"/>
    </font>
    <font>
      <sz val="9"/>
      <name val="Arial"/>
      <family val="2"/>
    </font>
    <font>
      <sz val="9"/>
      <color indexed="8"/>
      <name val="宋体"/>
      <family val="3"/>
      <charset val="134"/>
    </font>
    <font>
      <sz val="9"/>
      <color indexed="8"/>
      <name val="Arial"/>
      <family val="2"/>
    </font>
    <font>
      <sz val="9"/>
      <name val="宋体"/>
      <family val="3"/>
      <charset val="134"/>
    </font>
    <font>
      <b/>
      <sz val="10"/>
      <color indexed="9"/>
      <name val="黑体"/>
      <family val="3"/>
      <charset val="134"/>
    </font>
    <font>
      <b/>
      <sz val="10"/>
      <color theme="0"/>
      <name val="黑体"/>
      <family val="3"/>
      <charset val="134"/>
    </font>
    <font>
      <sz val="9"/>
      <color theme="1"/>
      <name val="宋体"/>
      <family val="3"/>
      <charset val="134"/>
    </font>
    <font>
      <b/>
      <sz val="11"/>
      <name val="Arial"/>
      <family val="2"/>
    </font>
    <font>
      <b/>
      <sz val="10"/>
      <name val="Arial"/>
      <family val="2"/>
    </font>
    <font>
      <b/>
      <sz val="10"/>
      <name val="宋体"/>
      <family val="3"/>
      <charset val="134"/>
    </font>
    <font>
      <sz val="11"/>
      <name val="宋体"/>
      <family val="3"/>
      <charset val="134"/>
    </font>
    <font>
      <sz val="11"/>
      <color theme="1"/>
      <name val="DengXian"/>
      <charset val="134"/>
      <scheme val="minor"/>
    </font>
    <font>
      <sz val="10"/>
      <name val="Arial"/>
      <family val="2"/>
    </font>
    <font>
      <sz val="12"/>
      <name val="宋体"/>
      <family val="3"/>
      <charset val="134"/>
    </font>
    <font>
      <b/>
      <u/>
      <sz val="10"/>
      <name val="黑体"/>
      <family val="3"/>
      <charset val="134"/>
    </font>
    <font>
      <b/>
      <sz val="10"/>
      <name val="Times New Roman"/>
      <family val="1"/>
    </font>
    <font>
      <sz val="9"/>
      <color indexed="8"/>
      <name val="Times New Roman"/>
      <family val="1"/>
    </font>
    <font>
      <b/>
      <sz val="10"/>
      <color indexed="9"/>
      <name val="Times New Roman"/>
      <family val="1"/>
    </font>
    <font>
      <sz val="9"/>
      <name val="DengXian"/>
      <charset val="134"/>
      <scheme val="minor"/>
    </font>
    <font>
      <b/>
      <u/>
      <sz val="9"/>
      <color indexed="10"/>
      <name val="黑体"/>
      <family val="3"/>
      <charset val="134"/>
    </font>
    <font>
      <b/>
      <sz val="10"/>
      <color indexed="10"/>
      <name val="黑体"/>
      <family val="3"/>
      <charset val="134"/>
    </font>
    <font>
      <sz val="9"/>
      <name val="DengXian"/>
      <family val="3"/>
      <charset val="134"/>
      <scheme val="minor"/>
    </font>
    <font>
      <b/>
      <sz val="11"/>
      <name val="微软雅黑"/>
      <family val="2"/>
      <charset val="134"/>
    </font>
    <font>
      <sz val="11"/>
      <name val="微软雅黑"/>
      <family val="2"/>
      <charset val="134"/>
    </font>
    <font>
      <b/>
      <sz val="11"/>
      <color theme="1"/>
      <name val="DengXian"/>
      <charset val="134"/>
      <scheme val="minor"/>
    </font>
    <font>
      <sz val="10"/>
      <name val="宋体"/>
      <family val="3"/>
      <charset val="134"/>
    </font>
    <font>
      <sz val="10"/>
      <color theme="1"/>
      <name val="Arial"/>
      <family val="2"/>
    </font>
    <font>
      <sz val="9"/>
      <name val="DengXian"/>
      <charset val="134"/>
    </font>
    <font>
      <b/>
      <sz val="10"/>
      <color indexed="10"/>
      <name val="Arial"/>
      <family val="2"/>
    </font>
    <font>
      <b/>
      <sz val="10"/>
      <color indexed="10"/>
      <name val="宋体"/>
      <family val="3"/>
      <charset val="134"/>
    </font>
    <font>
      <b/>
      <sz val="9"/>
      <name val="微软雅黑"/>
      <family val="2"/>
      <charset val="134"/>
    </font>
    <font>
      <sz val="9"/>
      <color indexed="10"/>
      <name val="宋体"/>
      <family val="3"/>
      <charset val="134"/>
    </font>
    <font>
      <b/>
      <sz val="10"/>
      <color theme="1"/>
      <name val="DengXian"/>
      <charset val="134"/>
      <scheme val="minor"/>
    </font>
    <font>
      <sz val="10"/>
      <color theme="1"/>
      <name val="DengXian"/>
      <charset val="134"/>
      <scheme val="minor"/>
    </font>
    <font>
      <sz val="10"/>
      <name val="DengXian"/>
      <charset val="134"/>
      <scheme val="minor"/>
    </font>
  </fonts>
  <fills count="12">
    <fill>
      <patternFill patternType="none"/>
    </fill>
    <fill>
      <patternFill patternType="gray125"/>
    </fill>
    <fill>
      <patternFill patternType="solid">
        <fgColor theme="0"/>
        <bgColor indexed="64"/>
      </patternFill>
    </fill>
    <fill>
      <patternFill patternType="solid">
        <fgColor theme="8" tint="0.39991454817346722"/>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s>
  <borders count="7">
    <border>
      <left/>
      <right/>
      <top/>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center"/>
    </xf>
    <xf numFmtId="0" fontId="21" fillId="0" borderId="0">
      <alignment vertical="center"/>
    </xf>
    <xf numFmtId="0" fontId="22" fillId="0" borderId="0">
      <alignment vertical="center"/>
    </xf>
    <xf numFmtId="0" fontId="21" fillId="0" borderId="0">
      <alignment vertical="center"/>
    </xf>
    <xf numFmtId="43" fontId="21" fillId="0" borderId="0" applyFont="0" applyFill="0" applyBorder="0" applyAlignment="0" applyProtection="0">
      <alignment vertical="center"/>
    </xf>
    <xf numFmtId="0" fontId="21" fillId="0" borderId="0">
      <alignment vertical="center"/>
    </xf>
    <xf numFmtId="0" fontId="23" fillId="0" borderId="0">
      <alignment vertical="center"/>
    </xf>
    <xf numFmtId="43" fontId="21" fillId="0" borderId="0" applyFont="0" applyFill="0" applyBorder="0" applyAlignment="0" applyProtection="0">
      <alignment vertical="center"/>
    </xf>
    <xf numFmtId="0" fontId="21" fillId="0" borderId="0">
      <alignment vertical="center"/>
    </xf>
  </cellStyleXfs>
  <cellXfs count="116">
    <xf numFmtId="0" fontId="0" fillId="0" borderId="0" xfId="0">
      <alignment vertical="center"/>
    </xf>
    <xf numFmtId="0" fontId="3" fillId="0" borderId="0" xfId="6" applyFont="1" applyBorder="1" applyAlignment="1">
      <alignment horizontal="right" vertical="center" wrapText="1"/>
    </xf>
    <xf numFmtId="0" fontId="5" fillId="0" borderId="0" xfId="6" applyFont="1" applyFill="1" applyBorder="1" applyAlignment="1">
      <alignment horizontal="left" vertical="center" wrapText="1"/>
    </xf>
    <xf numFmtId="0" fontId="11" fillId="0" borderId="0" xfId="6" applyFont="1" applyBorder="1" applyAlignment="1">
      <alignment horizontal="center" vertical="center" wrapText="1"/>
    </xf>
    <xf numFmtId="0" fontId="15" fillId="6" borderId="0" xfId="6" applyFont="1" applyFill="1" applyBorder="1" applyAlignment="1">
      <alignment horizontal="center" vertical="center" wrapText="1"/>
    </xf>
    <xf numFmtId="0" fontId="11" fillId="0" borderId="0" xfId="6" applyFont="1" applyBorder="1" applyAlignment="1">
      <alignment vertical="center" wrapText="1"/>
    </xf>
    <xf numFmtId="0" fontId="29" fillId="8" borderId="1" xfId="6" applyFont="1" applyFill="1" applyBorder="1" applyAlignment="1">
      <alignment vertical="center" wrapText="1"/>
    </xf>
    <xf numFmtId="14" fontId="30" fillId="8" borderId="2" xfId="6" applyNumberFormat="1" applyFont="1" applyFill="1" applyBorder="1" applyAlignment="1">
      <alignment horizontal="left" vertical="center"/>
    </xf>
    <xf numFmtId="0" fontId="32" fillId="9" borderId="3" xfId="8" applyFont="1" applyFill="1" applyBorder="1" applyAlignment="1">
      <alignment horizontal="center" vertical="center"/>
    </xf>
    <xf numFmtId="177" fontId="32" fillId="9" borderId="3" xfId="8" applyNumberFormat="1" applyFont="1" applyFill="1" applyBorder="1" applyAlignment="1">
      <alignment horizontal="center" vertical="center"/>
    </xf>
    <xf numFmtId="0" fontId="33" fillId="0" borderId="0" xfId="0" applyFont="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58" fontId="0" fillId="0" borderId="3" xfId="0" applyNumberFormat="1" applyBorder="1" applyAlignment="1">
      <alignment horizontal="center" vertical="center"/>
    </xf>
    <xf numFmtId="0" fontId="34" fillId="0" borderId="3" xfId="0" applyFont="1" applyBorder="1" applyAlignment="1">
      <alignment horizontal="center" vertical="center"/>
    </xf>
    <xf numFmtId="0" fontId="19" fillId="9" borderId="3" xfId="5" applyFont="1" applyFill="1" applyBorder="1" applyAlignment="1">
      <alignment horizontal="center" vertical="center"/>
    </xf>
    <xf numFmtId="0" fontId="35" fillId="0" borderId="0" xfId="5" applyFont="1" applyAlignment="1">
      <alignment horizontal="center" vertical="center"/>
    </xf>
    <xf numFmtId="0" fontId="36" fillId="0" borderId="3" xfId="0" applyFont="1" applyBorder="1" applyAlignment="1">
      <alignment horizontal="center" vertical="center"/>
    </xf>
    <xf numFmtId="177" fontId="19" fillId="9" borderId="3" xfId="5" applyNumberFormat="1" applyFont="1" applyFill="1" applyBorder="1" applyAlignment="1">
      <alignment horizontal="center" vertical="center"/>
    </xf>
    <xf numFmtId="177" fontId="0" fillId="0" borderId="3" xfId="0" applyNumberFormat="1" applyBorder="1" applyAlignment="1">
      <alignment horizontal="center" vertical="center"/>
    </xf>
    <xf numFmtId="177" fontId="0" fillId="0" borderId="0" xfId="0" applyNumberFormat="1" applyAlignment="1">
      <alignment horizontal="center" vertical="center"/>
    </xf>
    <xf numFmtId="0" fontId="9" fillId="0" borderId="0" xfId="6" applyFont="1" applyBorder="1" applyAlignment="1">
      <alignment horizontal="left" vertical="center" wrapText="1"/>
    </xf>
    <xf numFmtId="0" fontId="3" fillId="5" borderId="0" xfId="6" applyFont="1" applyFill="1" applyBorder="1" applyAlignment="1">
      <alignment horizontal="center" vertical="center" wrapText="1"/>
    </xf>
    <xf numFmtId="0" fontId="11" fillId="3" borderId="0" xfId="6" applyFont="1" applyFill="1" applyAlignment="1">
      <alignment horizontal="left" vertical="center" wrapText="1"/>
    </xf>
    <xf numFmtId="0" fontId="13" fillId="0" borderId="0" xfId="6" applyFont="1" applyBorder="1" applyAlignment="1">
      <alignment horizontal="center" vertical="center" wrapText="1"/>
    </xf>
    <xf numFmtId="0" fontId="3" fillId="0" borderId="0" xfId="6" applyFont="1" applyBorder="1" applyAlignment="1">
      <alignment vertical="center"/>
    </xf>
    <xf numFmtId="0" fontId="3" fillId="0" borderId="0" xfId="6" applyFont="1" applyBorder="1" applyAlignment="1">
      <alignment horizontal="left" vertical="center"/>
    </xf>
    <xf numFmtId="0" fontId="4" fillId="8" borderId="2" xfId="6" applyFont="1" applyFill="1" applyBorder="1" applyAlignment="1">
      <alignment horizontal="left" vertical="center"/>
    </xf>
    <xf numFmtId="0" fontId="3" fillId="5" borderId="0" xfId="6" applyFont="1" applyFill="1" applyBorder="1" applyAlignment="1">
      <alignment horizontal="center" vertical="center"/>
    </xf>
    <xf numFmtId="0" fontId="8" fillId="0" borderId="0" xfId="6" applyFont="1" applyBorder="1" applyAlignment="1">
      <alignment horizontal="center" vertical="center"/>
    </xf>
    <xf numFmtId="0" fontId="13" fillId="0" borderId="0" xfId="6" applyFont="1" applyBorder="1">
      <alignment vertical="center"/>
    </xf>
    <xf numFmtId="0" fontId="11" fillId="8" borderId="0" xfId="6" applyFont="1" applyFill="1" applyBorder="1" applyAlignment="1">
      <alignment horizontal="left" vertical="center" wrapText="1"/>
    </xf>
    <xf numFmtId="0" fontId="12" fillId="8" borderId="0" xfId="6" applyFont="1" applyFill="1" applyBorder="1" applyAlignment="1">
      <alignment horizontal="center" vertical="center"/>
    </xf>
    <xf numFmtId="40" fontId="12" fillId="4" borderId="0" xfId="6" applyNumberFormat="1" applyFont="1" applyFill="1" applyBorder="1" applyAlignment="1">
      <alignment horizontal="right" vertical="center"/>
    </xf>
    <xf numFmtId="4" fontId="10" fillId="0" borderId="0" xfId="6" applyNumberFormat="1" applyFont="1" applyFill="1" applyBorder="1">
      <alignment vertical="center"/>
    </xf>
    <xf numFmtId="0" fontId="11" fillId="0" borderId="0" xfId="6" applyFont="1" applyFill="1" applyBorder="1" applyAlignment="1">
      <alignment horizontal="left" vertical="center"/>
    </xf>
    <xf numFmtId="0" fontId="11" fillId="8" borderId="0" xfId="6" applyFont="1" applyFill="1" applyBorder="1" applyAlignment="1">
      <alignment horizontal="left" vertical="center"/>
    </xf>
    <xf numFmtId="40" fontId="10" fillId="4" borderId="0" xfId="6" applyNumberFormat="1" applyFont="1" applyFill="1" applyBorder="1" applyAlignment="1">
      <alignment horizontal="right" vertical="center"/>
    </xf>
    <xf numFmtId="0" fontId="13" fillId="0" borderId="0" xfId="6" applyFont="1" applyFill="1" applyBorder="1" applyAlignment="1">
      <alignment horizontal="left" vertical="center"/>
    </xf>
    <xf numFmtId="4" fontId="8" fillId="10" borderId="0" xfId="6" applyNumberFormat="1" applyFont="1" applyFill="1" applyBorder="1">
      <alignment vertical="center"/>
    </xf>
    <xf numFmtId="0" fontId="14" fillId="6" borderId="0" xfId="6" applyFont="1" applyFill="1" applyBorder="1" applyAlignment="1">
      <alignment horizontal="center" vertical="center"/>
    </xf>
    <xf numFmtId="0" fontId="15" fillId="6" borderId="0" xfId="6" applyFont="1" applyFill="1" applyBorder="1" applyAlignment="1">
      <alignment horizontal="center" vertical="center"/>
    </xf>
    <xf numFmtId="0" fontId="8" fillId="0" borderId="0" xfId="6" applyFont="1" applyFill="1" applyBorder="1" applyAlignment="1">
      <alignment horizontal="center" vertical="center"/>
    </xf>
    <xf numFmtId="0" fontId="13" fillId="0" borderId="0" xfId="6" applyFont="1" applyFill="1" applyBorder="1">
      <alignment vertical="center"/>
    </xf>
    <xf numFmtId="0" fontId="0" fillId="0" borderId="0" xfId="0" applyFill="1">
      <alignment vertical="center"/>
    </xf>
    <xf numFmtId="0" fontId="10" fillId="0" borderId="0" xfId="6" applyFont="1" applyBorder="1" applyAlignment="1">
      <alignment horizontal="center" vertical="center"/>
    </xf>
    <xf numFmtId="0" fontId="13" fillId="0" borderId="0" xfId="6" applyFont="1" applyBorder="1" applyAlignment="1">
      <alignment horizontal="left" vertical="center"/>
    </xf>
    <xf numFmtId="0" fontId="13" fillId="8" borderId="0" xfId="6" applyFont="1" applyFill="1" applyBorder="1" applyAlignment="1">
      <alignment horizontal="left" vertical="center"/>
    </xf>
    <xf numFmtId="0" fontId="10" fillId="8" borderId="0" xfId="6" applyFont="1" applyFill="1" applyBorder="1" applyAlignment="1">
      <alignment vertical="center"/>
    </xf>
    <xf numFmtId="0" fontId="10" fillId="8" borderId="0" xfId="6" applyFont="1" applyFill="1" applyBorder="1" applyAlignment="1">
      <alignment horizontal="center" vertical="center"/>
    </xf>
    <xf numFmtId="0" fontId="13" fillId="0" borderId="0" xfId="6" applyFont="1" applyFill="1" applyBorder="1" applyAlignment="1">
      <alignment horizontal="center" vertical="center" wrapText="1"/>
    </xf>
    <xf numFmtId="4" fontId="10" fillId="4" borderId="0" xfId="6" applyNumberFormat="1" applyFont="1" applyFill="1" applyBorder="1">
      <alignment vertical="center"/>
    </xf>
    <xf numFmtId="0" fontId="13" fillId="8" borderId="0" xfId="6" applyFont="1" applyFill="1" applyBorder="1" applyAlignment="1">
      <alignment horizontal="left" vertical="center" wrapText="1"/>
    </xf>
    <xf numFmtId="0" fontId="13" fillId="4" borderId="0" xfId="6" applyFont="1" applyFill="1" applyBorder="1" applyAlignment="1">
      <alignment vertical="center" wrapText="1"/>
    </xf>
    <xf numFmtId="0" fontId="0" fillId="2" borderId="0" xfId="0" applyFill="1" applyBorder="1">
      <alignment vertical="center"/>
    </xf>
    <xf numFmtId="0" fontId="0" fillId="2" borderId="0" xfId="0" applyFont="1" applyFill="1">
      <alignment vertical="center"/>
    </xf>
    <xf numFmtId="0" fontId="0" fillId="2" borderId="0" xfId="0" applyFill="1">
      <alignment vertical="center"/>
    </xf>
    <xf numFmtId="0" fontId="0" fillId="0" borderId="0" xfId="0" applyBorder="1">
      <alignment vertical="center"/>
    </xf>
    <xf numFmtId="0" fontId="13" fillId="0" borderId="0" xfId="6" applyFont="1" applyBorder="1" applyAlignment="1">
      <alignment vertical="center"/>
    </xf>
    <xf numFmtId="0" fontId="13" fillId="8" borderId="0" xfId="6" applyFont="1" applyFill="1" applyBorder="1" applyAlignment="1">
      <alignment horizontal="center" vertical="center"/>
    </xf>
    <xf numFmtId="0" fontId="13" fillId="0" borderId="0" xfId="6" applyFont="1" applyBorder="1" applyAlignment="1">
      <alignment horizontal="center" vertical="center"/>
    </xf>
    <xf numFmtId="0" fontId="10" fillId="0" borderId="0" xfId="6" applyFont="1" applyBorder="1" applyAlignment="1">
      <alignment horizontal="left" vertical="center"/>
    </xf>
    <xf numFmtId="0" fontId="10" fillId="8" borderId="0" xfId="6" applyFont="1" applyFill="1" applyBorder="1" applyAlignment="1">
      <alignment horizontal="left" vertical="center"/>
    </xf>
    <xf numFmtId="0" fontId="8" fillId="11" borderId="0" xfId="6" applyFont="1" applyFill="1" applyBorder="1" applyAlignment="1">
      <alignment horizontal="left" vertical="center"/>
    </xf>
    <xf numFmtId="4" fontId="8" fillId="11" borderId="0" xfId="6" applyNumberFormat="1" applyFont="1" applyFill="1" applyBorder="1">
      <alignment vertical="center"/>
    </xf>
    <xf numFmtId="0" fontId="13" fillId="11" borderId="0" xfId="6" applyFont="1" applyFill="1" applyBorder="1">
      <alignment vertical="center"/>
    </xf>
    <xf numFmtId="0" fontId="13" fillId="0" borderId="0" xfId="6" applyFont="1" applyFill="1" applyBorder="1" applyAlignment="1">
      <alignment horizontal="center" vertical="center"/>
    </xf>
    <xf numFmtId="176" fontId="10" fillId="4" borderId="0" xfId="6" applyNumberFormat="1" applyFont="1" applyFill="1" applyBorder="1">
      <alignment vertical="center"/>
    </xf>
    <xf numFmtId="0" fontId="41" fillId="0" borderId="0" xfId="6" applyFont="1" applyBorder="1" applyAlignment="1">
      <alignment vertical="center" wrapText="1"/>
    </xf>
    <xf numFmtId="0" fontId="16" fillId="0" borderId="0" xfId="6" applyFont="1" applyBorder="1">
      <alignment vertical="center"/>
    </xf>
    <xf numFmtId="0" fontId="15" fillId="6" borderId="0" xfId="6" applyFont="1" applyFill="1" applyBorder="1" applyAlignment="1">
      <alignment vertical="center"/>
    </xf>
    <xf numFmtId="0" fontId="17" fillId="7" borderId="0" xfId="6" applyFont="1" applyFill="1" applyBorder="1" applyAlignment="1">
      <alignment vertical="center"/>
    </xf>
    <xf numFmtId="176" fontId="17" fillId="7" borderId="0" xfId="6" applyNumberFormat="1" applyFont="1" applyFill="1" applyBorder="1" applyAlignment="1">
      <alignment horizontal="right" vertical="center"/>
    </xf>
    <xf numFmtId="176" fontId="20" fillId="7" borderId="0" xfId="6" applyNumberFormat="1" applyFont="1" applyFill="1" applyBorder="1">
      <alignment vertical="center"/>
    </xf>
    <xf numFmtId="178" fontId="10" fillId="4" borderId="0" xfId="6" applyNumberFormat="1" applyFont="1" applyFill="1" applyBorder="1">
      <alignment vertical="center"/>
    </xf>
    <xf numFmtId="0" fontId="42" fillId="0" borderId="3" xfId="0" applyFont="1" applyBorder="1" applyAlignment="1">
      <alignment horizontal="center" vertical="center"/>
    </xf>
    <xf numFmtId="0" fontId="43" fillId="0" borderId="3" xfId="0" applyFont="1" applyBorder="1" applyAlignment="1">
      <alignment horizontal="center" vertical="center"/>
    </xf>
    <xf numFmtId="58" fontId="43" fillId="0" borderId="3" xfId="0" applyNumberFormat="1" applyFont="1" applyBorder="1" applyAlignment="1">
      <alignment horizontal="center" vertical="center"/>
    </xf>
    <xf numFmtId="58" fontId="44" fillId="0" borderId="3" xfId="0" applyNumberFormat="1" applyFont="1" applyBorder="1" applyAlignment="1">
      <alignment horizontal="center" vertical="center"/>
    </xf>
    <xf numFmtId="0" fontId="44" fillId="0" borderId="3" xfId="0" applyFont="1" applyBorder="1" applyAlignment="1">
      <alignment horizontal="center" vertical="center"/>
    </xf>
    <xf numFmtId="0" fontId="43" fillId="0" borderId="3" xfId="0" applyFont="1" applyBorder="1">
      <alignment vertical="center"/>
    </xf>
    <xf numFmtId="0" fontId="10" fillId="0" borderId="0" xfId="6" applyFont="1" applyBorder="1" applyAlignment="1">
      <alignment horizontal="center" vertical="center"/>
    </xf>
    <xf numFmtId="0" fontId="13" fillId="0" borderId="0" xfId="6" applyFont="1" applyFill="1" applyBorder="1" applyAlignment="1">
      <alignment horizontal="left" vertical="center" wrapText="1"/>
    </xf>
    <xf numFmtId="0" fontId="13" fillId="0" borderId="0" xfId="6" applyFont="1" applyFill="1" applyBorder="1" applyAlignment="1">
      <alignment horizontal="left" vertical="center"/>
    </xf>
    <xf numFmtId="4" fontId="10" fillId="0" borderId="0" xfId="6" applyNumberFormat="1" applyFont="1" applyFill="1" applyBorder="1" applyAlignment="1">
      <alignment horizontal="center" vertical="center"/>
    </xf>
    <xf numFmtId="0" fontId="10" fillId="0" borderId="0" xfId="6" applyFont="1" applyFill="1" applyBorder="1" applyAlignment="1">
      <alignment horizontal="center" vertical="center"/>
    </xf>
    <xf numFmtId="0" fontId="15" fillId="6" borderId="0" xfId="6" applyFont="1" applyFill="1" applyBorder="1" applyAlignment="1">
      <alignment horizontal="center" vertical="center"/>
    </xf>
    <xf numFmtId="0" fontId="1" fillId="0" borderId="0" xfId="6" applyFont="1" applyBorder="1" applyAlignment="1">
      <alignment horizontal="center" vertical="center" wrapText="1"/>
    </xf>
    <xf numFmtId="0" fontId="2" fillId="0" borderId="0" xfId="6" applyFont="1" applyBorder="1" applyAlignment="1">
      <alignment horizontal="center" vertical="center"/>
    </xf>
    <xf numFmtId="0" fontId="29" fillId="8" borderId="1" xfId="6" applyFont="1" applyFill="1" applyBorder="1" applyAlignment="1">
      <alignment horizontal="center" vertical="center" wrapText="1"/>
    </xf>
    <xf numFmtId="0" fontId="3" fillId="4" borderId="1" xfId="6" applyFont="1" applyFill="1" applyBorder="1" applyAlignment="1">
      <alignment horizontal="center" vertical="center" wrapText="1"/>
    </xf>
    <xf numFmtId="0" fontId="3" fillId="4" borderId="1" xfId="6" applyFont="1" applyFill="1" applyBorder="1" applyAlignment="1">
      <alignment horizontal="center" vertical="center"/>
    </xf>
    <xf numFmtId="0" fontId="4" fillId="8" borderId="2" xfId="6" applyFont="1" applyFill="1" applyBorder="1" applyAlignment="1">
      <alignment horizontal="center" vertical="center"/>
    </xf>
    <xf numFmtId="0" fontId="3" fillId="4" borderId="2" xfId="6" applyFont="1" applyFill="1" applyBorder="1" applyAlignment="1">
      <alignment horizontal="center" vertical="center"/>
    </xf>
    <xf numFmtId="0" fontId="9" fillId="0" borderId="0" xfId="6" applyFont="1" applyBorder="1" applyAlignment="1">
      <alignment horizontal="left" vertical="center"/>
    </xf>
    <xf numFmtId="0" fontId="8" fillId="0" borderId="0" xfId="6" applyFont="1" applyBorder="1" applyAlignment="1">
      <alignment horizontal="left" vertical="center"/>
    </xf>
    <xf numFmtId="14" fontId="3" fillId="4" borderId="2" xfId="6" applyNumberFormat="1" applyFont="1" applyFill="1" applyBorder="1" applyAlignment="1">
      <alignment horizontal="center" vertical="center"/>
    </xf>
    <xf numFmtId="0" fontId="3" fillId="0" borderId="0" xfId="6" applyFont="1" applyBorder="1" applyAlignment="1">
      <alignment horizontal="left" vertical="center"/>
    </xf>
    <xf numFmtId="0" fontId="0" fillId="0" borderId="0" xfId="0" applyBorder="1" applyAlignment="1">
      <alignment vertical="center"/>
    </xf>
    <xf numFmtId="0" fontId="6" fillId="0" borderId="0" xfId="0" applyFont="1" applyBorder="1" applyAlignment="1">
      <alignment horizontal="left" vertical="center" wrapText="1"/>
    </xf>
    <xf numFmtId="0" fontId="7" fillId="5" borderId="0" xfId="6" applyFont="1" applyFill="1" applyBorder="1" applyAlignment="1">
      <alignment horizontal="center" vertical="center"/>
    </xf>
    <xf numFmtId="0" fontId="3" fillId="5" borderId="0" xfId="6" applyFont="1" applyFill="1" applyBorder="1" applyAlignment="1">
      <alignment horizontal="center" vertical="center"/>
    </xf>
    <xf numFmtId="0" fontId="11" fillId="8" borderId="0" xfId="6" applyFont="1" applyFill="1" applyBorder="1" applyAlignment="1">
      <alignment horizontal="left" vertical="center" wrapText="1"/>
    </xf>
    <xf numFmtId="0" fontId="13" fillId="0" borderId="0" xfId="6" applyFont="1" applyBorder="1" applyAlignment="1">
      <alignment horizontal="left" vertical="center" wrapText="1"/>
    </xf>
    <xf numFmtId="0" fontId="13" fillId="0" borderId="0" xfId="6" applyFont="1" applyBorder="1" applyAlignment="1">
      <alignment horizontal="left" vertical="center"/>
    </xf>
    <xf numFmtId="0" fontId="13" fillId="4" borderId="0" xfId="6" applyFont="1" applyFill="1" applyBorder="1" applyAlignment="1">
      <alignment horizontal="center" vertical="center" wrapText="1"/>
    </xf>
    <xf numFmtId="0" fontId="10" fillId="8" borderId="0" xfId="6" applyFont="1" applyFill="1" applyBorder="1" applyAlignment="1">
      <alignment horizontal="center" vertical="center"/>
    </xf>
    <xf numFmtId="0" fontId="40" fillId="0" borderId="0" xfId="6" applyFont="1" applyBorder="1" applyAlignment="1">
      <alignment horizontal="left" vertical="center"/>
    </xf>
    <xf numFmtId="0" fontId="9" fillId="11" borderId="0" xfId="6" applyFont="1" applyFill="1" applyBorder="1" applyAlignment="1">
      <alignment horizontal="left" vertical="center"/>
    </xf>
    <xf numFmtId="0" fontId="8" fillId="11" borderId="0" xfId="6" applyFont="1" applyFill="1" applyBorder="1" applyAlignment="1">
      <alignment horizontal="left" vertical="center"/>
    </xf>
    <xf numFmtId="0" fontId="18" fillId="0" borderId="0" xfId="6" applyFont="1" applyBorder="1" applyAlignment="1">
      <alignment horizontal="left" vertical="center"/>
    </xf>
    <xf numFmtId="0" fontId="19" fillId="0" borderId="0" xfId="6"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3" fillId="0" borderId="3" xfId="0" applyFont="1" applyBorder="1" applyAlignment="1">
      <alignment horizontal="center" vertical="center"/>
    </xf>
  </cellXfs>
  <cellStyles count="9">
    <cellStyle name="常规" xfId="0" builtinId="0"/>
    <cellStyle name="常规 2" xfId="2"/>
    <cellStyle name="常规 3" xfId="3"/>
    <cellStyle name="常规 3 2" xfId="1"/>
    <cellStyle name="常规 4" xfId="5"/>
    <cellStyle name="常规 4 2" xfId="8"/>
    <cellStyle name="常规_Sheet1 3" xfId="6"/>
    <cellStyle name="千位分隔 2" xfId="4"/>
    <cellStyle name="千位分隔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7"/>
  <sheetViews>
    <sheetView tabSelected="1" topLeftCell="A7" zoomScale="85" zoomScaleNormal="85" workbookViewId="0">
      <selection activeCell="D16" sqref="D16"/>
    </sheetView>
  </sheetViews>
  <sheetFormatPr defaultRowHeight="13.8"/>
  <cols>
    <col min="1" max="1" width="14.109375" customWidth="1"/>
    <col min="2" max="2" width="29.44140625" customWidth="1"/>
    <col min="3" max="3" width="34" customWidth="1"/>
    <col min="4" max="4" width="9.6640625" customWidth="1"/>
    <col min="5" max="5" width="12.6640625" customWidth="1"/>
    <col min="6" max="6" width="10.21875" customWidth="1"/>
    <col min="7" max="7" width="12" customWidth="1"/>
    <col min="8" max="8" width="15.44140625" customWidth="1"/>
    <col min="9" max="9" width="39.6640625" customWidth="1"/>
    <col min="257" max="257" width="14.109375" customWidth="1"/>
    <col min="258" max="258" width="29.44140625" customWidth="1"/>
    <col min="259" max="259" width="34" customWidth="1"/>
    <col min="260" max="260" width="9.6640625" customWidth="1"/>
    <col min="261" max="261" width="12.6640625" customWidth="1"/>
    <col min="262" max="262" width="10.21875" customWidth="1"/>
    <col min="263" max="263" width="12" customWidth="1"/>
    <col min="264" max="264" width="15.44140625" customWidth="1"/>
    <col min="265" max="265" width="39.6640625" customWidth="1"/>
    <col min="513" max="513" width="14.109375" customWidth="1"/>
    <col min="514" max="514" width="29.44140625" customWidth="1"/>
    <col min="515" max="515" width="34" customWidth="1"/>
    <col min="516" max="516" width="9.6640625" customWidth="1"/>
    <col min="517" max="517" width="12.6640625" customWidth="1"/>
    <col min="518" max="518" width="10.21875" customWidth="1"/>
    <col min="519" max="519" width="12" customWidth="1"/>
    <col min="520" max="520" width="15.44140625" customWidth="1"/>
    <col min="521" max="521" width="39.6640625" customWidth="1"/>
    <col min="769" max="769" width="14.109375" customWidth="1"/>
    <col min="770" max="770" width="29.44140625" customWidth="1"/>
    <col min="771" max="771" width="34" customWidth="1"/>
    <col min="772" max="772" width="9.6640625" customWidth="1"/>
    <col min="773" max="773" width="12.6640625" customWidth="1"/>
    <col min="774" max="774" width="10.21875" customWidth="1"/>
    <col min="775" max="775" width="12" customWidth="1"/>
    <col min="776" max="776" width="15.44140625" customWidth="1"/>
    <col min="777" max="777" width="39.6640625" customWidth="1"/>
    <col min="1025" max="1025" width="14.109375" customWidth="1"/>
    <col min="1026" max="1026" width="29.44140625" customWidth="1"/>
    <col min="1027" max="1027" width="34" customWidth="1"/>
    <col min="1028" max="1028" width="9.6640625" customWidth="1"/>
    <col min="1029" max="1029" width="12.6640625" customWidth="1"/>
    <col min="1030" max="1030" width="10.21875" customWidth="1"/>
    <col min="1031" max="1031" width="12" customWidth="1"/>
    <col min="1032" max="1032" width="15.44140625" customWidth="1"/>
    <col min="1033" max="1033" width="39.6640625" customWidth="1"/>
    <col min="1281" max="1281" width="14.109375" customWidth="1"/>
    <col min="1282" max="1282" width="29.44140625" customWidth="1"/>
    <col min="1283" max="1283" width="34" customWidth="1"/>
    <col min="1284" max="1284" width="9.6640625" customWidth="1"/>
    <col min="1285" max="1285" width="12.6640625" customWidth="1"/>
    <col min="1286" max="1286" width="10.21875" customWidth="1"/>
    <col min="1287" max="1287" width="12" customWidth="1"/>
    <col min="1288" max="1288" width="15.44140625" customWidth="1"/>
    <col min="1289" max="1289" width="39.6640625" customWidth="1"/>
    <col min="1537" max="1537" width="14.109375" customWidth="1"/>
    <col min="1538" max="1538" width="29.44140625" customWidth="1"/>
    <col min="1539" max="1539" width="34" customWidth="1"/>
    <col min="1540" max="1540" width="9.6640625" customWidth="1"/>
    <col min="1541" max="1541" width="12.6640625" customWidth="1"/>
    <col min="1542" max="1542" width="10.21875" customWidth="1"/>
    <col min="1543" max="1543" width="12" customWidth="1"/>
    <col min="1544" max="1544" width="15.44140625" customWidth="1"/>
    <col min="1545" max="1545" width="39.6640625" customWidth="1"/>
    <col min="1793" max="1793" width="14.109375" customWidth="1"/>
    <col min="1794" max="1794" width="29.44140625" customWidth="1"/>
    <col min="1795" max="1795" width="34" customWidth="1"/>
    <col min="1796" max="1796" width="9.6640625" customWidth="1"/>
    <col min="1797" max="1797" width="12.6640625" customWidth="1"/>
    <col min="1798" max="1798" width="10.21875" customWidth="1"/>
    <col min="1799" max="1799" width="12" customWidth="1"/>
    <col min="1800" max="1800" width="15.44140625" customWidth="1"/>
    <col min="1801" max="1801" width="39.6640625" customWidth="1"/>
    <col min="2049" max="2049" width="14.109375" customWidth="1"/>
    <col min="2050" max="2050" width="29.44140625" customWidth="1"/>
    <col min="2051" max="2051" width="34" customWidth="1"/>
    <col min="2052" max="2052" width="9.6640625" customWidth="1"/>
    <col min="2053" max="2053" width="12.6640625" customWidth="1"/>
    <col min="2054" max="2054" width="10.21875" customWidth="1"/>
    <col min="2055" max="2055" width="12" customWidth="1"/>
    <col min="2056" max="2056" width="15.44140625" customWidth="1"/>
    <col min="2057" max="2057" width="39.6640625" customWidth="1"/>
    <col min="2305" max="2305" width="14.109375" customWidth="1"/>
    <col min="2306" max="2306" width="29.44140625" customWidth="1"/>
    <col min="2307" max="2307" width="34" customWidth="1"/>
    <col min="2308" max="2308" width="9.6640625" customWidth="1"/>
    <col min="2309" max="2309" width="12.6640625" customWidth="1"/>
    <col min="2310" max="2310" width="10.21875" customWidth="1"/>
    <col min="2311" max="2311" width="12" customWidth="1"/>
    <col min="2312" max="2312" width="15.44140625" customWidth="1"/>
    <col min="2313" max="2313" width="39.6640625" customWidth="1"/>
    <col min="2561" max="2561" width="14.109375" customWidth="1"/>
    <col min="2562" max="2562" width="29.44140625" customWidth="1"/>
    <col min="2563" max="2563" width="34" customWidth="1"/>
    <col min="2564" max="2564" width="9.6640625" customWidth="1"/>
    <col min="2565" max="2565" width="12.6640625" customWidth="1"/>
    <col min="2566" max="2566" width="10.21875" customWidth="1"/>
    <col min="2567" max="2567" width="12" customWidth="1"/>
    <col min="2568" max="2568" width="15.44140625" customWidth="1"/>
    <col min="2569" max="2569" width="39.6640625" customWidth="1"/>
    <col min="2817" max="2817" width="14.109375" customWidth="1"/>
    <col min="2818" max="2818" width="29.44140625" customWidth="1"/>
    <col min="2819" max="2819" width="34" customWidth="1"/>
    <col min="2820" max="2820" width="9.6640625" customWidth="1"/>
    <col min="2821" max="2821" width="12.6640625" customWidth="1"/>
    <col min="2822" max="2822" width="10.21875" customWidth="1"/>
    <col min="2823" max="2823" width="12" customWidth="1"/>
    <col min="2824" max="2824" width="15.44140625" customWidth="1"/>
    <col min="2825" max="2825" width="39.6640625" customWidth="1"/>
    <col min="3073" max="3073" width="14.109375" customWidth="1"/>
    <col min="3074" max="3074" width="29.44140625" customWidth="1"/>
    <col min="3075" max="3075" width="34" customWidth="1"/>
    <col min="3076" max="3076" width="9.6640625" customWidth="1"/>
    <col min="3077" max="3077" width="12.6640625" customWidth="1"/>
    <col min="3078" max="3078" width="10.21875" customWidth="1"/>
    <col min="3079" max="3079" width="12" customWidth="1"/>
    <col min="3080" max="3080" width="15.44140625" customWidth="1"/>
    <col min="3081" max="3081" width="39.6640625" customWidth="1"/>
    <col min="3329" max="3329" width="14.109375" customWidth="1"/>
    <col min="3330" max="3330" width="29.44140625" customWidth="1"/>
    <col min="3331" max="3331" width="34" customWidth="1"/>
    <col min="3332" max="3332" width="9.6640625" customWidth="1"/>
    <col min="3333" max="3333" width="12.6640625" customWidth="1"/>
    <col min="3334" max="3334" width="10.21875" customWidth="1"/>
    <col min="3335" max="3335" width="12" customWidth="1"/>
    <col min="3336" max="3336" width="15.44140625" customWidth="1"/>
    <col min="3337" max="3337" width="39.6640625" customWidth="1"/>
    <col min="3585" max="3585" width="14.109375" customWidth="1"/>
    <col min="3586" max="3586" width="29.44140625" customWidth="1"/>
    <col min="3587" max="3587" width="34" customWidth="1"/>
    <col min="3588" max="3588" width="9.6640625" customWidth="1"/>
    <col min="3589" max="3589" width="12.6640625" customWidth="1"/>
    <col min="3590" max="3590" width="10.21875" customWidth="1"/>
    <col min="3591" max="3591" width="12" customWidth="1"/>
    <col min="3592" max="3592" width="15.44140625" customWidth="1"/>
    <col min="3593" max="3593" width="39.6640625" customWidth="1"/>
    <col min="3841" max="3841" width="14.109375" customWidth="1"/>
    <col min="3842" max="3842" width="29.44140625" customWidth="1"/>
    <col min="3843" max="3843" width="34" customWidth="1"/>
    <col min="3844" max="3844" width="9.6640625" customWidth="1"/>
    <col min="3845" max="3845" width="12.6640625" customWidth="1"/>
    <col min="3846" max="3846" width="10.21875" customWidth="1"/>
    <col min="3847" max="3847" width="12" customWidth="1"/>
    <col min="3848" max="3848" width="15.44140625" customWidth="1"/>
    <col min="3849" max="3849" width="39.6640625" customWidth="1"/>
    <col min="4097" max="4097" width="14.109375" customWidth="1"/>
    <col min="4098" max="4098" width="29.44140625" customWidth="1"/>
    <col min="4099" max="4099" width="34" customWidth="1"/>
    <col min="4100" max="4100" width="9.6640625" customWidth="1"/>
    <col min="4101" max="4101" width="12.6640625" customWidth="1"/>
    <col min="4102" max="4102" width="10.21875" customWidth="1"/>
    <col min="4103" max="4103" width="12" customWidth="1"/>
    <col min="4104" max="4104" width="15.44140625" customWidth="1"/>
    <col min="4105" max="4105" width="39.6640625" customWidth="1"/>
    <col min="4353" max="4353" width="14.109375" customWidth="1"/>
    <col min="4354" max="4354" width="29.44140625" customWidth="1"/>
    <col min="4355" max="4355" width="34" customWidth="1"/>
    <col min="4356" max="4356" width="9.6640625" customWidth="1"/>
    <col min="4357" max="4357" width="12.6640625" customWidth="1"/>
    <col min="4358" max="4358" width="10.21875" customWidth="1"/>
    <col min="4359" max="4359" width="12" customWidth="1"/>
    <col min="4360" max="4360" width="15.44140625" customWidth="1"/>
    <col min="4361" max="4361" width="39.6640625" customWidth="1"/>
    <col min="4609" max="4609" width="14.109375" customWidth="1"/>
    <col min="4610" max="4610" width="29.44140625" customWidth="1"/>
    <col min="4611" max="4611" width="34" customWidth="1"/>
    <col min="4612" max="4612" width="9.6640625" customWidth="1"/>
    <col min="4613" max="4613" width="12.6640625" customWidth="1"/>
    <col min="4614" max="4614" width="10.21875" customWidth="1"/>
    <col min="4615" max="4615" width="12" customWidth="1"/>
    <col min="4616" max="4616" width="15.44140625" customWidth="1"/>
    <col min="4617" max="4617" width="39.6640625" customWidth="1"/>
    <col min="4865" max="4865" width="14.109375" customWidth="1"/>
    <col min="4866" max="4866" width="29.44140625" customWidth="1"/>
    <col min="4867" max="4867" width="34" customWidth="1"/>
    <col min="4868" max="4868" width="9.6640625" customWidth="1"/>
    <col min="4869" max="4869" width="12.6640625" customWidth="1"/>
    <col min="4870" max="4870" width="10.21875" customWidth="1"/>
    <col min="4871" max="4871" width="12" customWidth="1"/>
    <col min="4872" max="4872" width="15.44140625" customWidth="1"/>
    <col min="4873" max="4873" width="39.6640625" customWidth="1"/>
    <col min="5121" max="5121" width="14.109375" customWidth="1"/>
    <col min="5122" max="5122" width="29.44140625" customWidth="1"/>
    <col min="5123" max="5123" width="34" customWidth="1"/>
    <col min="5124" max="5124" width="9.6640625" customWidth="1"/>
    <col min="5125" max="5125" width="12.6640625" customWidth="1"/>
    <col min="5126" max="5126" width="10.21875" customWidth="1"/>
    <col min="5127" max="5127" width="12" customWidth="1"/>
    <col min="5128" max="5128" width="15.44140625" customWidth="1"/>
    <col min="5129" max="5129" width="39.6640625" customWidth="1"/>
    <col min="5377" max="5377" width="14.109375" customWidth="1"/>
    <col min="5378" max="5378" width="29.44140625" customWidth="1"/>
    <col min="5379" max="5379" width="34" customWidth="1"/>
    <col min="5380" max="5380" width="9.6640625" customWidth="1"/>
    <col min="5381" max="5381" width="12.6640625" customWidth="1"/>
    <col min="5382" max="5382" width="10.21875" customWidth="1"/>
    <col min="5383" max="5383" width="12" customWidth="1"/>
    <col min="5384" max="5384" width="15.44140625" customWidth="1"/>
    <col min="5385" max="5385" width="39.6640625" customWidth="1"/>
    <col min="5633" max="5633" width="14.109375" customWidth="1"/>
    <col min="5634" max="5634" width="29.44140625" customWidth="1"/>
    <col min="5635" max="5635" width="34" customWidth="1"/>
    <col min="5636" max="5636" width="9.6640625" customWidth="1"/>
    <col min="5637" max="5637" width="12.6640625" customWidth="1"/>
    <col min="5638" max="5638" width="10.21875" customWidth="1"/>
    <col min="5639" max="5639" width="12" customWidth="1"/>
    <col min="5640" max="5640" width="15.44140625" customWidth="1"/>
    <col min="5641" max="5641" width="39.6640625" customWidth="1"/>
    <col min="5889" max="5889" width="14.109375" customWidth="1"/>
    <col min="5890" max="5890" width="29.44140625" customWidth="1"/>
    <col min="5891" max="5891" width="34" customWidth="1"/>
    <col min="5892" max="5892" width="9.6640625" customWidth="1"/>
    <col min="5893" max="5893" width="12.6640625" customWidth="1"/>
    <col min="5894" max="5894" width="10.21875" customWidth="1"/>
    <col min="5895" max="5895" width="12" customWidth="1"/>
    <col min="5896" max="5896" width="15.44140625" customWidth="1"/>
    <col min="5897" max="5897" width="39.6640625" customWidth="1"/>
    <col min="6145" max="6145" width="14.109375" customWidth="1"/>
    <col min="6146" max="6146" width="29.44140625" customWidth="1"/>
    <col min="6147" max="6147" width="34" customWidth="1"/>
    <col min="6148" max="6148" width="9.6640625" customWidth="1"/>
    <col min="6149" max="6149" width="12.6640625" customWidth="1"/>
    <col min="6150" max="6150" width="10.21875" customWidth="1"/>
    <col min="6151" max="6151" width="12" customWidth="1"/>
    <col min="6152" max="6152" width="15.44140625" customWidth="1"/>
    <col min="6153" max="6153" width="39.6640625" customWidth="1"/>
    <col min="6401" max="6401" width="14.109375" customWidth="1"/>
    <col min="6402" max="6402" width="29.44140625" customWidth="1"/>
    <col min="6403" max="6403" width="34" customWidth="1"/>
    <col min="6404" max="6404" width="9.6640625" customWidth="1"/>
    <col min="6405" max="6405" width="12.6640625" customWidth="1"/>
    <col min="6406" max="6406" width="10.21875" customWidth="1"/>
    <col min="6407" max="6407" width="12" customWidth="1"/>
    <col min="6408" max="6408" width="15.44140625" customWidth="1"/>
    <col min="6409" max="6409" width="39.6640625" customWidth="1"/>
    <col min="6657" max="6657" width="14.109375" customWidth="1"/>
    <col min="6658" max="6658" width="29.44140625" customWidth="1"/>
    <col min="6659" max="6659" width="34" customWidth="1"/>
    <col min="6660" max="6660" width="9.6640625" customWidth="1"/>
    <col min="6661" max="6661" width="12.6640625" customWidth="1"/>
    <col min="6662" max="6662" width="10.21875" customWidth="1"/>
    <col min="6663" max="6663" width="12" customWidth="1"/>
    <col min="6664" max="6664" width="15.44140625" customWidth="1"/>
    <col min="6665" max="6665" width="39.6640625" customWidth="1"/>
    <col min="6913" max="6913" width="14.109375" customWidth="1"/>
    <col min="6914" max="6914" width="29.44140625" customWidth="1"/>
    <col min="6915" max="6915" width="34" customWidth="1"/>
    <col min="6916" max="6916" width="9.6640625" customWidth="1"/>
    <col min="6917" max="6917" width="12.6640625" customWidth="1"/>
    <col min="6918" max="6918" width="10.21875" customWidth="1"/>
    <col min="6919" max="6919" width="12" customWidth="1"/>
    <col min="6920" max="6920" width="15.44140625" customWidth="1"/>
    <col min="6921" max="6921" width="39.6640625" customWidth="1"/>
    <col min="7169" max="7169" width="14.109375" customWidth="1"/>
    <col min="7170" max="7170" width="29.44140625" customWidth="1"/>
    <col min="7171" max="7171" width="34" customWidth="1"/>
    <col min="7172" max="7172" width="9.6640625" customWidth="1"/>
    <col min="7173" max="7173" width="12.6640625" customWidth="1"/>
    <col min="7174" max="7174" width="10.21875" customWidth="1"/>
    <col min="7175" max="7175" width="12" customWidth="1"/>
    <col min="7176" max="7176" width="15.44140625" customWidth="1"/>
    <col min="7177" max="7177" width="39.6640625" customWidth="1"/>
    <col min="7425" max="7425" width="14.109375" customWidth="1"/>
    <col min="7426" max="7426" width="29.44140625" customWidth="1"/>
    <col min="7427" max="7427" width="34" customWidth="1"/>
    <col min="7428" max="7428" width="9.6640625" customWidth="1"/>
    <col min="7429" max="7429" width="12.6640625" customWidth="1"/>
    <col min="7430" max="7430" width="10.21875" customWidth="1"/>
    <col min="7431" max="7431" width="12" customWidth="1"/>
    <col min="7432" max="7432" width="15.44140625" customWidth="1"/>
    <col min="7433" max="7433" width="39.6640625" customWidth="1"/>
    <col min="7681" max="7681" width="14.109375" customWidth="1"/>
    <col min="7682" max="7682" width="29.44140625" customWidth="1"/>
    <col min="7683" max="7683" width="34" customWidth="1"/>
    <col min="7684" max="7684" width="9.6640625" customWidth="1"/>
    <col min="7685" max="7685" width="12.6640625" customWidth="1"/>
    <col min="7686" max="7686" width="10.21875" customWidth="1"/>
    <col min="7687" max="7687" width="12" customWidth="1"/>
    <col min="7688" max="7688" width="15.44140625" customWidth="1"/>
    <col min="7689" max="7689" width="39.6640625" customWidth="1"/>
    <col min="7937" max="7937" width="14.109375" customWidth="1"/>
    <col min="7938" max="7938" width="29.44140625" customWidth="1"/>
    <col min="7939" max="7939" width="34" customWidth="1"/>
    <col min="7940" max="7940" width="9.6640625" customWidth="1"/>
    <col min="7941" max="7941" width="12.6640625" customWidth="1"/>
    <col min="7942" max="7942" width="10.21875" customWidth="1"/>
    <col min="7943" max="7943" width="12" customWidth="1"/>
    <col min="7944" max="7944" width="15.44140625" customWidth="1"/>
    <col min="7945" max="7945" width="39.6640625" customWidth="1"/>
    <col min="8193" max="8193" width="14.109375" customWidth="1"/>
    <col min="8194" max="8194" width="29.44140625" customWidth="1"/>
    <col min="8195" max="8195" width="34" customWidth="1"/>
    <col min="8196" max="8196" width="9.6640625" customWidth="1"/>
    <col min="8197" max="8197" width="12.6640625" customWidth="1"/>
    <col min="8198" max="8198" width="10.21875" customWidth="1"/>
    <col min="8199" max="8199" width="12" customWidth="1"/>
    <col min="8200" max="8200" width="15.44140625" customWidth="1"/>
    <col min="8201" max="8201" width="39.6640625" customWidth="1"/>
    <col min="8449" max="8449" width="14.109375" customWidth="1"/>
    <col min="8450" max="8450" width="29.44140625" customWidth="1"/>
    <col min="8451" max="8451" width="34" customWidth="1"/>
    <col min="8452" max="8452" width="9.6640625" customWidth="1"/>
    <col min="8453" max="8453" width="12.6640625" customWidth="1"/>
    <col min="8454" max="8454" width="10.21875" customWidth="1"/>
    <col min="8455" max="8455" width="12" customWidth="1"/>
    <col min="8456" max="8456" width="15.44140625" customWidth="1"/>
    <col min="8457" max="8457" width="39.6640625" customWidth="1"/>
    <col min="8705" max="8705" width="14.109375" customWidth="1"/>
    <col min="8706" max="8706" width="29.44140625" customWidth="1"/>
    <col min="8707" max="8707" width="34" customWidth="1"/>
    <col min="8708" max="8708" width="9.6640625" customWidth="1"/>
    <col min="8709" max="8709" width="12.6640625" customWidth="1"/>
    <col min="8710" max="8710" width="10.21875" customWidth="1"/>
    <col min="8711" max="8711" width="12" customWidth="1"/>
    <col min="8712" max="8712" width="15.44140625" customWidth="1"/>
    <col min="8713" max="8713" width="39.6640625" customWidth="1"/>
    <col min="8961" max="8961" width="14.109375" customWidth="1"/>
    <col min="8962" max="8962" width="29.44140625" customWidth="1"/>
    <col min="8963" max="8963" width="34" customWidth="1"/>
    <col min="8964" max="8964" width="9.6640625" customWidth="1"/>
    <col min="8965" max="8965" width="12.6640625" customWidth="1"/>
    <col min="8966" max="8966" width="10.21875" customWidth="1"/>
    <col min="8967" max="8967" width="12" customWidth="1"/>
    <col min="8968" max="8968" width="15.44140625" customWidth="1"/>
    <col min="8969" max="8969" width="39.6640625" customWidth="1"/>
    <col min="9217" max="9217" width="14.109375" customWidth="1"/>
    <col min="9218" max="9218" width="29.44140625" customWidth="1"/>
    <col min="9219" max="9219" width="34" customWidth="1"/>
    <col min="9220" max="9220" width="9.6640625" customWidth="1"/>
    <col min="9221" max="9221" width="12.6640625" customWidth="1"/>
    <col min="9222" max="9222" width="10.21875" customWidth="1"/>
    <col min="9223" max="9223" width="12" customWidth="1"/>
    <col min="9224" max="9224" width="15.44140625" customWidth="1"/>
    <col min="9225" max="9225" width="39.6640625" customWidth="1"/>
    <col min="9473" max="9473" width="14.109375" customWidth="1"/>
    <col min="9474" max="9474" width="29.44140625" customWidth="1"/>
    <col min="9475" max="9475" width="34" customWidth="1"/>
    <col min="9476" max="9476" width="9.6640625" customWidth="1"/>
    <col min="9477" max="9477" width="12.6640625" customWidth="1"/>
    <col min="9478" max="9478" width="10.21875" customWidth="1"/>
    <col min="9479" max="9479" width="12" customWidth="1"/>
    <col min="9480" max="9480" width="15.44140625" customWidth="1"/>
    <col min="9481" max="9481" width="39.6640625" customWidth="1"/>
    <col min="9729" max="9729" width="14.109375" customWidth="1"/>
    <col min="9730" max="9730" width="29.44140625" customWidth="1"/>
    <col min="9731" max="9731" width="34" customWidth="1"/>
    <col min="9732" max="9732" width="9.6640625" customWidth="1"/>
    <col min="9733" max="9733" width="12.6640625" customWidth="1"/>
    <col min="9734" max="9734" width="10.21875" customWidth="1"/>
    <col min="9735" max="9735" width="12" customWidth="1"/>
    <col min="9736" max="9736" width="15.44140625" customWidth="1"/>
    <col min="9737" max="9737" width="39.6640625" customWidth="1"/>
    <col min="9985" max="9985" width="14.109375" customWidth="1"/>
    <col min="9986" max="9986" width="29.44140625" customWidth="1"/>
    <col min="9987" max="9987" width="34" customWidth="1"/>
    <col min="9988" max="9988" width="9.6640625" customWidth="1"/>
    <col min="9989" max="9989" width="12.6640625" customWidth="1"/>
    <col min="9990" max="9990" width="10.21875" customWidth="1"/>
    <col min="9991" max="9991" width="12" customWidth="1"/>
    <col min="9992" max="9992" width="15.44140625" customWidth="1"/>
    <col min="9993" max="9993" width="39.6640625" customWidth="1"/>
    <col min="10241" max="10241" width="14.109375" customWidth="1"/>
    <col min="10242" max="10242" width="29.44140625" customWidth="1"/>
    <col min="10243" max="10243" width="34" customWidth="1"/>
    <col min="10244" max="10244" width="9.6640625" customWidth="1"/>
    <col min="10245" max="10245" width="12.6640625" customWidth="1"/>
    <col min="10246" max="10246" width="10.21875" customWidth="1"/>
    <col min="10247" max="10247" width="12" customWidth="1"/>
    <col min="10248" max="10248" width="15.44140625" customWidth="1"/>
    <col min="10249" max="10249" width="39.6640625" customWidth="1"/>
    <col min="10497" max="10497" width="14.109375" customWidth="1"/>
    <col min="10498" max="10498" width="29.44140625" customWidth="1"/>
    <col min="10499" max="10499" width="34" customWidth="1"/>
    <col min="10500" max="10500" width="9.6640625" customWidth="1"/>
    <col min="10501" max="10501" width="12.6640625" customWidth="1"/>
    <col min="10502" max="10502" width="10.21875" customWidth="1"/>
    <col min="10503" max="10503" width="12" customWidth="1"/>
    <col min="10504" max="10504" width="15.44140625" customWidth="1"/>
    <col min="10505" max="10505" width="39.6640625" customWidth="1"/>
    <col min="10753" max="10753" width="14.109375" customWidth="1"/>
    <col min="10754" max="10754" width="29.44140625" customWidth="1"/>
    <col min="10755" max="10755" width="34" customWidth="1"/>
    <col min="10756" max="10756" width="9.6640625" customWidth="1"/>
    <col min="10757" max="10757" width="12.6640625" customWidth="1"/>
    <col min="10758" max="10758" width="10.21875" customWidth="1"/>
    <col min="10759" max="10759" width="12" customWidth="1"/>
    <col min="10760" max="10760" width="15.44140625" customWidth="1"/>
    <col min="10761" max="10761" width="39.6640625" customWidth="1"/>
    <col min="11009" max="11009" width="14.109375" customWidth="1"/>
    <col min="11010" max="11010" width="29.44140625" customWidth="1"/>
    <col min="11011" max="11011" width="34" customWidth="1"/>
    <col min="11012" max="11012" width="9.6640625" customWidth="1"/>
    <col min="11013" max="11013" width="12.6640625" customWidth="1"/>
    <col min="11014" max="11014" width="10.21875" customWidth="1"/>
    <col min="11015" max="11015" width="12" customWidth="1"/>
    <col min="11016" max="11016" width="15.44140625" customWidth="1"/>
    <col min="11017" max="11017" width="39.6640625" customWidth="1"/>
    <col min="11265" max="11265" width="14.109375" customWidth="1"/>
    <col min="11266" max="11266" width="29.44140625" customWidth="1"/>
    <col min="11267" max="11267" width="34" customWidth="1"/>
    <col min="11268" max="11268" width="9.6640625" customWidth="1"/>
    <col min="11269" max="11269" width="12.6640625" customWidth="1"/>
    <col min="11270" max="11270" width="10.21875" customWidth="1"/>
    <col min="11271" max="11271" width="12" customWidth="1"/>
    <col min="11272" max="11272" width="15.44140625" customWidth="1"/>
    <col min="11273" max="11273" width="39.6640625" customWidth="1"/>
    <col min="11521" max="11521" width="14.109375" customWidth="1"/>
    <col min="11522" max="11522" width="29.44140625" customWidth="1"/>
    <col min="11523" max="11523" width="34" customWidth="1"/>
    <col min="11524" max="11524" width="9.6640625" customWidth="1"/>
    <col min="11525" max="11525" width="12.6640625" customWidth="1"/>
    <col min="11526" max="11526" width="10.21875" customWidth="1"/>
    <col min="11527" max="11527" width="12" customWidth="1"/>
    <col min="11528" max="11528" width="15.44140625" customWidth="1"/>
    <col min="11529" max="11529" width="39.6640625" customWidth="1"/>
    <col min="11777" max="11777" width="14.109375" customWidth="1"/>
    <col min="11778" max="11778" width="29.44140625" customWidth="1"/>
    <col min="11779" max="11779" width="34" customWidth="1"/>
    <col min="11780" max="11780" width="9.6640625" customWidth="1"/>
    <col min="11781" max="11781" width="12.6640625" customWidth="1"/>
    <col min="11782" max="11782" width="10.21875" customWidth="1"/>
    <col min="11783" max="11783" width="12" customWidth="1"/>
    <col min="11784" max="11784" width="15.44140625" customWidth="1"/>
    <col min="11785" max="11785" width="39.6640625" customWidth="1"/>
    <col min="12033" max="12033" width="14.109375" customWidth="1"/>
    <col min="12034" max="12034" width="29.44140625" customWidth="1"/>
    <col min="12035" max="12035" width="34" customWidth="1"/>
    <col min="12036" max="12036" width="9.6640625" customWidth="1"/>
    <col min="12037" max="12037" width="12.6640625" customWidth="1"/>
    <col min="12038" max="12038" width="10.21875" customWidth="1"/>
    <col min="12039" max="12039" width="12" customWidth="1"/>
    <col min="12040" max="12040" width="15.44140625" customWidth="1"/>
    <col min="12041" max="12041" width="39.6640625" customWidth="1"/>
    <col min="12289" max="12289" width="14.109375" customWidth="1"/>
    <col min="12290" max="12290" width="29.44140625" customWidth="1"/>
    <col min="12291" max="12291" width="34" customWidth="1"/>
    <col min="12292" max="12292" width="9.6640625" customWidth="1"/>
    <col min="12293" max="12293" width="12.6640625" customWidth="1"/>
    <col min="12294" max="12294" width="10.21875" customWidth="1"/>
    <col min="12295" max="12295" width="12" customWidth="1"/>
    <col min="12296" max="12296" width="15.44140625" customWidth="1"/>
    <col min="12297" max="12297" width="39.6640625" customWidth="1"/>
    <col min="12545" max="12545" width="14.109375" customWidth="1"/>
    <col min="12546" max="12546" width="29.44140625" customWidth="1"/>
    <col min="12547" max="12547" width="34" customWidth="1"/>
    <col min="12548" max="12548" width="9.6640625" customWidth="1"/>
    <col min="12549" max="12549" width="12.6640625" customWidth="1"/>
    <col min="12550" max="12550" width="10.21875" customWidth="1"/>
    <col min="12551" max="12551" width="12" customWidth="1"/>
    <col min="12552" max="12552" width="15.44140625" customWidth="1"/>
    <col min="12553" max="12553" width="39.6640625" customWidth="1"/>
    <col min="12801" max="12801" width="14.109375" customWidth="1"/>
    <col min="12802" max="12802" width="29.44140625" customWidth="1"/>
    <col min="12803" max="12803" width="34" customWidth="1"/>
    <col min="12804" max="12804" width="9.6640625" customWidth="1"/>
    <col min="12805" max="12805" width="12.6640625" customWidth="1"/>
    <col min="12806" max="12806" width="10.21875" customWidth="1"/>
    <col min="12807" max="12807" width="12" customWidth="1"/>
    <col min="12808" max="12808" width="15.44140625" customWidth="1"/>
    <col min="12809" max="12809" width="39.6640625" customWidth="1"/>
    <col min="13057" max="13057" width="14.109375" customWidth="1"/>
    <col min="13058" max="13058" width="29.44140625" customWidth="1"/>
    <col min="13059" max="13059" width="34" customWidth="1"/>
    <col min="13060" max="13060" width="9.6640625" customWidth="1"/>
    <col min="13061" max="13061" width="12.6640625" customWidth="1"/>
    <col min="13062" max="13062" width="10.21875" customWidth="1"/>
    <col min="13063" max="13063" width="12" customWidth="1"/>
    <col min="13064" max="13064" width="15.44140625" customWidth="1"/>
    <col min="13065" max="13065" width="39.6640625" customWidth="1"/>
    <col min="13313" max="13313" width="14.109375" customWidth="1"/>
    <col min="13314" max="13314" width="29.44140625" customWidth="1"/>
    <col min="13315" max="13315" width="34" customWidth="1"/>
    <col min="13316" max="13316" width="9.6640625" customWidth="1"/>
    <col min="13317" max="13317" width="12.6640625" customWidth="1"/>
    <col min="13318" max="13318" width="10.21875" customWidth="1"/>
    <col min="13319" max="13319" width="12" customWidth="1"/>
    <col min="13320" max="13320" width="15.44140625" customWidth="1"/>
    <col min="13321" max="13321" width="39.6640625" customWidth="1"/>
    <col min="13569" max="13569" width="14.109375" customWidth="1"/>
    <col min="13570" max="13570" width="29.44140625" customWidth="1"/>
    <col min="13571" max="13571" width="34" customWidth="1"/>
    <col min="13572" max="13572" width="9.6640625" customWidth="1"/>
    <col min="13573" max="13573" width="12.6640625" customWidth="1"/>
    <col min="13574" max="13574" width="10.21875" customWidth="1"/>
    <col min="13575" max="13575" width="12" customWidth="1"/>
    <col min="13576" max="13576" width="15.44140625" customWidth="1"/>
    <col min="13577" max="13577" width="39.6640625" customWidth="1"/>
    <col min="13825" max="13825" width="14.109375" customWidth="1"/>
    <col min="13826" max="13826" width="29.44140625" customWidth="1"/>
    <col min="13827" max="13827" width="34" customWidth="1"/>
    <col min="13828" max="13828" width="9.6640625" customWidth="1"/>
    <col min="13829" max="13829" width="12.6640625" customWidth="1"/>
    <col min="13830" max="13830" width="10.21875" customWidth="1"/>
    <col min="13831" max="13831" width="12" customWidth="1"/>
    <col min="13832" max="13832" width="15.44140625" customWidth="1"/>
    <col min="13833" max="13833" width="39.6640625" customWidth="1"/>
    <col min="14081" max="14081" width="14.109375" customWidth="1"/>
    <col min="14082" max="14082" width="29.44140625" customWidth="1"/>
    <col min="14083" max="14083" width="34" customWidth="1"/>
    <col min="14084" max="14084" width="9.6640625" customWidth="1"/>
    <col min="14085" max="14085" width="12.6640625" customWidth="1"/>
    <col min="14086" max="14086" width="10.21875" customWidth="1"/>
    <col min="14087" max="14087" width="12" customWidth="1"/>
    <col min="14088" max="14088" width="15.44140625" customWidth="1"/>
    <col min="14089" max="14089" width="39.6640625" customWidth="1"/>
    <col min="14337" max="14337" width="14.109375" customWidth="1"/>
    <col min="14338" max="14338" width="29.44140625" customWidth="1"/>
    <col min="14339" max="14339" width="34" customWidth="1"/>
    <col min="14340" max="14340" width="9.6640625" customWidth="1"/>
    <col min="14341" max="14341" width="12.6640625" customWidth="1"/>
    <col min="14342" max="14342" width="10.21875" customWidth="1"/>
    <col min="14343" max="14343" width="12" customWidth="1"/>
    <col min="14344" max="14344" width="15.44140625" customWidth="1"/>
    <col min="14345" max="14345" width="39.6640625" customWidth="1"/>
    <col min="14593" max="14593" width="14.109375" customWidth="1"/>
    <col min="14594" max="14594" width="29.44140625" customWidth="1"/>
    <col min="14595" max="14595" width="34" customWidth="1"/>
    <col min="14596" max="14596" width="9.6640625" customWidth="1"/>
    <col min="14597" max="14597" width="12.6640625" customWidth="1"/>
    <col min="14598" max="14598" width="10.21875" customWidth="1"/>
    <col min="14599" max="14599" width="12" customWidth="1"/>
    <col min="14600" max="14600" width="15.44140625" customWidth="1"/>
    <col min="14601" max="14601" width="39.6640625" customWidth="1"/>
    <col min="14849" max="14849" width="14.109375" customWidth="1"/>
    <col min="14850" max="14850" width="29.44140625" customWidth="1"/>
    <col min="14851" max="14851" width="34" customWidth="1"/>
    <col min="14852" max="14852" width="9.6640625" customWidth="1"/>
    <col min="14853" max="14853" width="12.6640625" customWidth="1"/>
    <col min="14854" max="14854" width="10.21875" customWidth="1"/>
    <col min="14855" max="14855" width="12" customWidth="1"/>
    <col min="14856" max="14856" width="15.44140625" customWidth="1"/>
    <col min="14857" max="14857" width="39.6640625" customWidth="1"/>
    <col min="15105" max="15105" width="14.109375" customWidth="1"/>
    <col min="15106" max="15106" width="29.44140625" customWidth="1"/>
    <col min="15107" max="15107" width="34" customWidth="1"/>
    <col min="15108" max="15108" width="9.6640625" customWidth="1"/>
    <col min="15109" max="15109" width="12.6640625" customWidth="1"/>
    <col min="15110" max="15110" width="10.21875" customWidth="1"/>
    <col min="15111" max="15111" width="12" customWidth="1"/>
    <col min="15112" max="15112" width="15.44140625" customWidth="1"/>
    <col min="15113" max="15113" width="39.6640625" customWidth="1"/>
    <col min="15361" max="15361" width="14.109375" customWidth="1"/>
    <col min="15362" max="15362" width="29.44140625" customWidth="1"/>
    <col min="15363" max="15363" width="34" customWidth="1"/>
    <col min="15364" max="15364" width="9.6640625" customWidth="1"/>
    <col min="15365" max="15365" width="12.6640625" customWidth="1"/>
    <col min="15366" max="15366" width="10.21875" customWidth="1"/>
    <col min="15367" max="15367" width="12" customWidth="1"/>
    <col min="15368" max="15368" width="15.44140625" customWidth="1"/>
    <col min="15369" max="15369" width="39.6640625" customWidth="1"/>
    <col min="15617" max="15617" width="14.109375" customWidth="1"/>
    <col min="15618" max="15618" width="29.44140625" customWidth="1"/>
    <col min="15619" max="15619" width="34" customWidth="1"/>
    <col min="15620" max="15620" width="9.6640625" customWidth="1"/>
    <col min="15621" max="15621" width="12.6640625" customWidth="1"/>
    <col min="15622" max="15622" width="10.21875" customWidth="1"/>
    <col min="15623" max="15623" width="12" customWidth="1"/>
    <col min="15624" max="15624" width="15.44140625" customWidth="1"/>
    <col min="15625" max="15625" width="39.6640625" customWidth="1"/>
    <col min="15873" max="15873" width="14.109375" customWidth="1"/>
    <col min="15874" max="15874" width="29.44140625" customWidth="1"/>
    <col min="15875" max="15875" width="34" customWidth="1"/>
    <col min="15876" max="15876" width="9.6640625" customWidth="1"/>
    <col min="15877" max="15877" width="12.6640625" customWidth="1"/>
    <col min="15878" max="15878" width="10.21875" customWidth="1"/>
    <col min="15879" max="15879" width="12" customWidth="1"/>
    <col min="15880" max="15880" width="15.44140625" customWidth="1"/>
    <col min="15881" max="15881" width="39.6640625" customWidth="1"/>
    <col min="16129" max="16129" width="14.109375" customWidth="1"/>
    <col min="16130" max="16130" width="29.44140625" customWidth="1"/>
    <col min="16131" max="16131" width="34" customWidth="1"/>
    <col min="16132" max="16132" width="9.6640625" customWidth="1"/>
    <col min="16133" max="16133" width="12.6640625" customWidth="1"/>
    <col min="16134" max="16134" width="10.21875" customWidth="1"/>
    <col min="16135" max="16135" width="12" customWidth="1"/>
    <col min="16136" max="16136" width="15.44140625" customWidth="1"/>
    <col min="16137" max="16137" width="39.6640625" customWidth="1"/>
  </cols>
  <sheetData>
    <row r="1" spans="1:9" ht="42" customHeight="1">
      <c r="A1" s="87" t="s">
        <v>55</v>
      </c>
      <c r="B1" s="88"/>
      <c r="C1" s="88"/>
      <c r="D1" s="88"/>
      <c r="E1" s="88"/>
      <c r="F1" s="88"/>
      <c r="G1" s="88"/>
      <c r="H1" s="88"/>
      <c r="I1" s="88"/>
    </row>
    <row r="2" spans="1:9" ht="35.25" customHeight="1" thickBot="1">
      <c r="A2" s="1" t="s">
        <v>56</v>
      </c>
      <c r="B2" s="6" t="s">
        <v>57</v>
      </c>
      <c r="C2" s="1" t="s">
        <v>58</v>
      </c>
      <c r="D2" s="89" t="s">
        <v>59</v>
      </c>
      <c r="E2" s="89"/>
      <c r="F2" s="25" t="s">
        <v>0</v>
      </c>
      <c r="G2" s="26" t="s">
        <v>60</v>
      </c>
      <c r="H2" s="90" t="s">
        <v>61</v>
      </c>
      <c r="I2" s="91"/>
    </row>
    <row r="3" spans="1:9" ht="30" customHeight="1" thickBot="1">
      <c r="A3" s="1" t="s">
        <v>62</v>
      </c>
      <c r="B3" s="27" t="s">
        <v>63</v>
      </c>
      <c r="C3" s="1" t="s">
        <v>64</v>
      </c>
      <c r="D3" s="92">
        <v>12</v>
      </c>
      <c r="E3" s="92"/>
      <c r="F3" s="25" t="s">
        <v>1</v>
      </c>
      <c r="G3" s="26" t="s">
        <v>65</v>
      </c>
      <c r="H3" s="93" t="s">
        <v>66</v>
      </c>
      <c r="I3" s="93"/>
    </row>
    <row r="4" spans="1:9" ht="30" customHeight="1" thickBot="1">
      <c r="A4" s="1" t="s">
        <v>67</v>
      </c>
      <c r="B4" s="7" t="s">
        <v>68</v>
      </c>
      <c r="C4" s="1" t="s">
        <v>69</v>
      </c>
      <c r="D4" s="92">
        <v>2</v>
      </c>
      <c r="E4" s="92"/>
      <c r="F4" s="25" t="s">
        <v>2</v>
      </c>
      <c r="G4" s="26" t="s">
        <v>70</v>
      </c>
      <c r="H4" s="96" t="s">
        <v>71</v>
      </c>
      <c r="I4" s="93"/>
    </row>
    <row r="5" spans="1:9" ht="7.5" customHeight="1">
      <c r="A5" s="97"/>
      <c r="B5" s="98"/>
      <c r="C5" s="98"/>
      <c r="D5" s="98"/>
      <c r="E5" s="98"/>
      <c r="F5" s="98"/>
      <c r="G5" s="98"/>
      <c r="H5" s="98"/>
      <c r="I5" s="98"/>
    </row>
    <row r="6" spans="1:9" ht="51" customHeight="1">
      <c r="A6" s="2" t="s">
        <v>72</v>
      </c>
      <c r="B6" s="99" t="s">
        <v>73</v>
      </c>
      <c r="C6" s="99"/>
      <c r="D6" s="99"/>
      <c r="E6" s="99"/>
      <c r="F6" s="99"/>
      <c r="G6" s="99"/>
      <c r="H6" s="99"/>
      <c r="I6" s="99"/>
    </row>
    <row r="7" spans="1:9" ht="20.25" customHeight="1">
      <c r="A7" s="100" t="s">
        <v>3</v>
      </c>
      <c r="B7" s="101"/>
      <c r="C7" s="101"/>
      <c r="D7" s="101"/>
      <c r="E7" s="101"/>
      <c r="F7" s="101"/>
      <c r="G7" s="100" t="s">
        <v>74</v>
      </c>
      <c r="H7" s="101"/>
      <c r="I7" s="101"/>
    </row>
    <row r="8" spans="1:9" ht="36">
      <c r="A8" s="28" t="s">
        <v>75</v>
      </c>
      <c r="B8" s="28" t="s">
        <v>76</v>
      </c>
      <c r="C8" s="28" t="s">
        <v>77</v>
      </c>
      <c r="D8" s="28" t="s">
        <v>78</v>
      </c>
      <c r="E8" s="22" t="s">
        <v>79</v>
      </c>
      <c r="F8" s="22" t="s">
        <v>80</v>
      </c>
      <c r="G8" s="22" t="s">
        <v>81</v>
      </c>
      <c r="H8" s="22" t="s">
        <v>82</v>
      </c>
      <c r="I8" s="22" t="s">
        <v>83</v>
      </c>
    </row>
    <row r="9" spans="1:9" ht="20.25" customHeight="1">
      <c r="A9" s="29" t="s">
        <v>4</v>
      </c>
      <c r="B9" s="94" t="s">
        <v>84</v>
      </c>
      <c r="C9" s="94"/>
      <c r="D9" s="94"/>
      <c r="E9" s="94"/>
      <c r="F9" s="94"/>
      <c r="G9" s="94"/>
      <c r="H9" s="94"/>
      <c r="I9" s="30"/>
    </row>
    <row r="10" spans="1:9" ht="30.75" customHeight="1">
      <c r="A10" s="81" t="s">
        <v>5</v>
      </c>
      <c r="B10" s="102" t="s">
        <v>85</v>
      </c>
      <c r="C10" s="31" t="s">
        <v>86</v>
      </c>
      <c r="D10" s="32">
        <v>3</v>
      </c>
      <c r="E10" s="32">
        <v>1</v>
      </c>
      <c r="F10" s="3" t="s">
        <v>87</v>
      </c>
      <c r="G10" s="33">
        <v>800</v>
      </c>
      <c r="H10" s="34">
        <f>D10*E10*G10</f>
        <v>2400</v>
      </c>
      <c r="I10" s="5" t="s">
        <v>88</v>
      </c>
    </row>
    <row r="11" spans="1:9" ht="60" customHeight="1">
      <c r="A11" s="81"/>
      <c r="B11" s="102"/>
      <c r="C11" s="31" t="s">
        <v>89</v>
      </c>
      <c r="D11" s="32"/>
      <c r="E11" s="32"/>
      <c r="F11" s="3" t="s">
        <v>87</v>
      </c>
      <c r="G11" s="33"/>
      <c r="H11" s="34">
        <f t="shared" ref="H11:H16" si="0">D11*E11*G11</f>
        <v>0</v>
      </c>
      <c r="I11" s="5" t="s">
        <v>90</v>
      </c>
    </row>
    <row r="12" spans="1:9" ht="23.25" customHeight="1">
      <c r="A12" s="81" t="s">
        <v>6</v>
      </c>
      <c r="B12" s="35" t="s">
        <v>91</v>
      </c>
      <c r="C12" s="23" t="s">
        <v>311</v>
      </c>
      <c r="D12" s="32">
        <v>1</v>
      </c>
      <c r="E12" s="32">
        <v>1</v>
      </c>
      <c r="F12" s="3" t="s">
        <v>92</v>
      </c>
      <c r="G12" s="33">
        <v>5000</v>
      </c>
      <c r="H12" s="34">
        <f t="shared" si="0"/>
        <v>5000</v>
      </c>
      <c r="I12" s="5" t="s">
        <v>93</v>
      </c>
    </row>
    <row r="13" spans="1:9" ht="20.25" customHeight="1">
      <c r="A13" s="81"/>
      <c r="B13" s="35" t="s">
        <v>94</v>
      </c>
      <c r="C13" s="36" t="s">
        <v>95</v>
      </c>
      <c r="D13" s="32">
        <v>1</v>
      </c>
      <c r="E13" s="32">
        <v>1</v>
      </c>
      <c r="F13" s="3" t="s">
        <v>96</v>
      </c>
      <c r="G13" s="37">
        <v>2000</v>
      </c>
      <c r="H13" s="34">
        <f t="shared" si="0"/>
        <v>2000</v>
      </c>
      <c r="I13" s="5" t="s">
        <v>97</v>
      </c>
    </row>
    <row r="14" spans="1:9" ht="20.25" customHeight="1">
      <c r="A14" s="81"/>
      <c r="B14" s="35" t="s">
        <v>98</v>
      </c>
      <c r="C14" s="36" t="s">
        <v>99</v>
      </c>
      <c r="D14" s="32">
        <v>10</v>
      </c>
      <c r="E14" s="32">
        <v>1</v>
      </c>
      <c r="F14" s="3" t="s">
        <v>100</v>
      </c>
      <c r="G14" s="33">
        <v>80</v>
      </c>
      <c r="H14" s="34">
        <f t="shared" si="0"/>
        <v>800</v>
      </c>
      <c r="I14" s="5" t="s">
        <v>101</v>
      </c>
    </row>
    <row r="15" spans="1:9" ht="32.4">
      <c r="A15" s="81"/>
      <c r="B15" s="35" t="s">
        <v>102</v>
      </c>
      <c r="C15" s="36" t="s">
        <v>103</v>
      </c>
      <c r="D15" s="32"/>
      <c r="E15" s="32"/>
      <c r="F15" s="3" t="s">
        <v>104</v>
      </c>
      <c r="G15" s="33"/>
      <c r="H15" s="34">
        <f t="shared" si="0"/>
        <v>0</v>
      </c>
      <c r="I15" s="5" t="s">
        <v>105</v>
      </c>
    </row>
    <row r="16" spans="1:9" ht="43.2">
      <c r="A16" s="81"/>
      <c r="B16" s="38" t="s">
        <v>106</v>
      </c>
      <c r="C16" s="31" t="s">
        <v>107</v>
      </c>
      <c r="D16" s="32"/>
      <c r="E16" s="32"/>
      <c r="F16" s="3" t="s">
        <v>108</v>
      </c>
      <c r="G16" s="33"/>
      <c r="H16" s="34">
        <f t="shared" si="0"/>
        <v>0</v>
      </c>
      <c r="I16" s="5" t="s">
        <v>105</v>
      </c>
    </row>
    <row r="17" spans="1:11" ht="20.25" customHeight="1">
      <c r="A17" s="94" t="s">
        <v>109</v>
      </c>
      <c r="B17" s="95"/>
      <c r="C17" s="95"/>
      <c r="D17" s="95"/>
      <c r="E17" s="95"/>
      <c r="F17" s="95"/>
      <c r="G17" s="95"/>
      <c r="H17" s="39">
        <f>SUM(H10:H16)</f>
        <v>10200</v>
      </c>
      <c r="I17" s="5"/>
    </row>
    <row r="18" spans="1:11" ht="20.25" customHeight="1">
      <c r="A18" s="40" t="s">
        <v>110</v>
      </c>
      <c r="B18" s="40" t="s">
        <v>111</v>
      </c>
      <c r="C18" s="40" t="s">
        <v>77</v>
      </c>
      <c r="D18" s="41" t="s">
        <v>112</v>
      </c>
      <c r="E18" s="41" t="s">
        <v>113</v>
      </c>
      <c r="F18" s="40" t="s">
        <v>114</v>
      </c>
      <c r="G18" s="40" t="s">
        <v>115</v>
      </c>
      <c r="H18" s="40" t="s">
        <v>116</v>
      </c>
      <c r="I18" s="40" t="s">
        <v>117</v>
      </c>
    </row>
    <row r="19" spans="1:11" ht="20.25" customHeight="1">
      <c r="A19" s="42" t="s">
        <v>8</v>
      </c>
      <c r="B19" s="94" t="s">
        <v>118</v>
      </c>
      <c r="C19" s="94"/>
      <c r="D19" s="94"/>
      <c r="E19" s="94"/>
      <c r="F19" s="94"/>
      <c r="G19" s="94"/>
      <c r="H19" s="94"/>
      <c r="I19" s="43"/>
      <c r="J19" s="44"/>
      <c r="K19" s="44"/>
    </row>
    <row r="20" spans="1:11" ht="26.25" customHeight="1">
      <c r="A20" s="45" t="s">
        <v>10</v>
      </c>
      <c r="B20" s="46" t="s">
        <v>119</v>
      </c>
      <c r="C20" s="47" t="s">
        <v>120</v>
      </c>
      <c r="D20" s="48">
        <v>1</v>
      </c>
      <c r="E20" s="49">
        <v>1</v>
      </c>
      <c r="F20" s="50" t="s">
        <v>121</v>
      </c>
      <c r="G20" s="51">
        <v>122</v>
      </c>
      <c r="H20" s="34">
        <f>D20*E20*G20</f>
        <v>122</v>
      </c>
      <c r="I20" s="30" t="s">
        <v>122</v>
      </c>
      <c r="J20" s="44"/>
      <c r="K20" s="44"/>
    </row>
    <row r="21" spans="1:11" ht="28.5" customHeight="1">
      <c r="A21" s="45" t="s">
        <v>123</v>
      </c>
      <c r="B21" s="46" t="s">
        <v>124</v>
      </c>
      <c r="C21" s="47" t="s">
        <v>125</v>
      </c>
      <c r="D21" s="48">
        <v>8</v>
      </c>
      <c r="E21" s="49">
        <v>1</v>
      </c>
      <c r="F21" s="50" t="s">
        <v>121</v>
      </c>
      <c r="G21" s="74">
        <v>298.625</v>
      </c>
      <c r="H21" s="34">
        <f>D21*E21*G21</f>
        <v>2389</v>
      </c>
      <c r="I21" s="30" t="s">
        <v>264</v>
      </c>
    </row>
    <row r="22" spans="1:11" ht="20.25" customHeight="1">
      <c r="A22" s="94" t="s">
        <v>126</v>
      </c>
      <c r="B22" s="95"/>
      <c r="C22" s="95"/>
      <c r="D22" s="95"/>
      <c r="E22" s="95"/>
      <c r="F22" s="95"/>
      <c r="G22" s="95"/>
      <c r="H22" s="39">
        <f>SUM(H20:H21)</f>
        <v>2511</v>
      </c>
      <c r="I22" s="30"/>
    </row>
    <row r="23" spans="1:11" ht="20.25" customHeight="1">
      <c r="A23" s="40" t="s">
        <v>110</v>
      </c>
      <c r="B23" s="40" t="s">
        <v>111</v>
      </c>
      <c r="C23" s="40" t="s">
        <v>77</v>
      </c>
      <c r="D23" s="41" t="s">
        <v>127</v>
      </c>
      <c r="E23" s="41" t="s">
        <v>113</v>
      </c>
      <c r="F23" s="40" t="s">
        <v>114</v>
      </c>
      <c r="G23" s="40" t="s">
        <v>128</v>
      </c>
      <c r="H23" s="40" t="s">
        <v>129</v>
      </c>
      <c r="I23" s="40" t="s">
        <v>117</v>
      </c>
    </row>
    <row r="24" spans="1:11" ht="20.25" customHeight="1">
      <c r="A24" s="29" t="s">
        <v>11</v>
      </c>
      <c r="B24" s="94" t="s">
        <v>130</v>
      </c>
      <c r="C24" s="94"/>
      <c r="D24" s="94"/>
      <c r="E24" s="94"/>
      <c r="F24" s="94"/>
      <c r="G24" s="94"/>
      <c r="H24" s="94"/>
      <c r="I24" s="30"/>
    </row>
    <row r="25" spans="1:11" s="56" customFormat="1" ht="40.799999999999997" customHeight="1">
      <c r="A25" s="81" t="s">
        <v>12</v>
      </c>
      <c r="B25" s="82" t="s">
        <v>131</v>
      </c>
      <c r="C25" s="52" t="s">
        <v>132</v>
      </c>
      <c r="D25" s="32">
        <v>1</v>
      </c>
      <c r="E25" s="32">
        <v>4</v>
      </c>
      <c r="F25" s="50" t="s">
        <v>133</v>
      </c>
      <c r="G25" s="51">
        <v>300</v>
      </c>
      <c r="H25" s="34">
        <f>D25*E25*G25</f>
        <v>1200</v>
      </c>
      <c r="I25" s="53" t="s">
        <v>134</v>
      </c>
      <c r="J25" s="54"/>
      <c r="K25" s="55" t="s">
        <v>9</v>
      </c>
    </row>
    <row r="26" spans="1:11" s="56" customFormat="1" ht="50.4" customHeight="1">
      <c r="A26" s="81"/>
      <c r="B26" s="82"/>
      <c r="C26" s="52" t="s">
        <v>132</v>
      </c>
      <c r="D26" s="32">
        <v>1</v>
      </c>
      <c r="E26" s="32">
        <v>1</v>
      </c>
      <c r="F26" s="50" t="s">
        <v>133</v>
      </c>
      <c r="G26" s="51">
        <v>400</v>
      </c>
      <c r="H26" s="34">
        <f>D26*E26*G26</f>
        <v>400</v>
      </c>
      <c r="I26" s="53" t="s">
        <v>135</v>
      </c>
      <c r="J26" s="54"/>
      <c r="K26" s="55" t="s">
        <v>9</v>
      </c>
    </row>
    <row r="27" spans="1:11" ht="51.6" customHeight="1">
      <c r="A27" s="81"/>
      <c r="B27" s="83"/>
      <c r="C27" s="52" t="s">
        <v>136</v>
      </c>
      <c r="D27" s="32"/>
      <c r="E27" s="32"/>
      <c r="F27" s="50" t="s">
        <v>133</v>
      </c>
      <c r="G27" s="51"/>
      <c r="H27" s="34">
        <f t="shared" ref="H27:H32" si="1">D27*E27*G27</f>
        <v>0</v>
      </c>
      <c r="I27" s="53"/>
      <c r="J27" s="57"/>
    </row>
    <row r="28" spans="1:11" ht="32.4">
      <c r="A28" s="81"/>
      <c r="B28" s="83"/>
      <c r="C28" s="52" t="s">
        <v>137</v>
      </c>
      <c r="D28" s="32">
        <v>1</v>
      </c>
      <c r="E28" s="32">
        <v>5</v>
      </c>
      <c r="F28" s="50" t="s">
        <v>133</v>
      </c>
      <c r="G28" s="51">
        <v>260</v>
      </c>
      <c r="H28" s="34">
        <f>D28*E28*G28</f>
        <v>1300</v>
      </c>
      <c r="I28" s="53" t="s">
        <v>138</v>
      </c>
      <c r="J28" s="57"/>
    </row>
    <row r="29" spans="1:11" ht="24.75" customHeight="1">
      <c r="A29" s="45"/>
      <c r="B29" s="38"/>
      <c r="C29" s="52" t="s">
        <v>139</v>
      </c>
      <c r="D29" s="32">
        <v>1</v>
      </c>
      <c r="E29" s="32">
        <v>3</v>
      </c>
      <c r="F29" s="50" t="s">
        <v>133</v>
      </c>
      <c r="G29" s="51">
        <v>450</v>
      </c>
      <c r="H29" s="34">
        <f>D29*E29*G29</f>
        <v>1350</v>
      </c>
      <c r="I29" s="53" t="s">
        <v>140</v>
      </c>
      <c r="J29" s="57"/>
    </row>
    <row r="30" spans="1:11" ht="26.25" customHeight="1">
      <c r="A30" s="81" t="s">
        <v>13</v>
      </c>
      <c r="B30" s="103" t="s">
        <v>141</v>
      </c>
      <c r="C30" s="47" t="s">
        <v>142</v>
      </c>
      <c r="D30" s="49">
        <v>0</v>
      </c>
      <c r="E30" s="49">
        <v>0</v>
      </c>
      <c r="F30" s="24" t="s">
        <v>143</v>
      </c>
      <c r="G30" s="51">
        <v>0</v>
      </c>
      <c r="H30" s="34">
        <f t="shared" si="1"/>
        <v>0</v>
      </c>
      <c r="I30" s="105"/>
    </row>
    <row r="31" spans="1:11" ht="27" customHeight="1">
      <c r="A31" s="81"/>
      <c r="B31" s="104"/>
      <c r="C31" s="52" t="s">
        <v>144</v>
      </c>
      <c r="D31" s="49"/>
      <c r="E31" s="49"/>
      <c r="F31" s="24" t="s">
        <v>143</v>
      </c>
      <c r="G31" s="51"/>
      <c r="H31" s="34">
        <f t="shared" si="1"/>
        <v>0</v>
      </c>
      <c r="I31" s="105"/>
    </row>
    <row r="32" spans="1:11" ht="26.25" customHeight="1">
      <c r="A32" s="81"/>
      <c r="B32" s="104"/>
      <c r="C32" s="52"/>
      <c r="D32" s="49"/>
      <c r="E32" s="49"/>
      <c r="F32" s="24" t="s">
        <v>143</v>
      </c>
      <c r="G32" s="51"/>
      <c r="H32" s="34">
        <f t="shared" si="1"/>
        <v>0</v>
      </c>
      <c r="I32" s="105"/>
    </row>
    <row r="33" spans="1:9" ht="20.25" customHeight="1">
      <c r="A33" s="94" t="s">
        <v>145</v>
      </c>
      <c r="B33" s="95"/>
      <c r="C33" s="95"/>
      <c r="D33" s="95"/>
      <c r="E33" s="95"/>
      <c r="F33" s="95"/>
      <c r="G33" s="95"/>
      <c r="H33" s="39">
        <f>SUM(H25:H32)</f>
        <v>4250</v>
      </c>
      <c r="I33" s="30"/>
    </row>
    <row r="34" spans="1:9" ht="20.25" customHeight="1">
      <c r="A34" s="40" t="s">
        <v>34</v>
      </c>
      <c r="B34" s="40" t="s">
        <v>146</v>
      </c>
      <c r="C34" s="40" t="s">
        <v>147</v>
      </c>
      <c r="D34" s="86" t="s">
        <v>148</v>
      </c>
      <c r="E34" s="86"/>
      <c r="F34" s="40" t="s">
        <v>149</v>
      </c>
      <c r="G34" s="40" t="s">
        <v>150</v>
      </c>
      <c r="H34" s="40" t="s">
        <v>151</v>
      </c>
      <c r="I34" s="40" t="s">
        <v>152</v>
      </c>
    </row>
    <row r="35" spans="1:9" ht="20.25" customHeight="1">
      <c r="A35" s="29" t="s">
        <v>14</v>
      </c>
      <c r="B35" s="94" t="s">
        <v>153</v>
      </c>
      <c r="C35" s="94"/>
      <c r="D35" s="94"/>
      <c r="E35" s="94"/>
      <c r="F35" s="94"/>
      <c r="G35" s="94"/>
      <c r="H35" s="94"/>
      <c r="I35" s="30"/>
    </row>
    <row r="36" spans="1:9" ht="20.25" customHeight="1">
      <c r="A36" s="45" t="s">
        <v>15</v>
      </c>
      <c r="B36" s="47" t="s">
        <v>154</v>
      </c>
      <c r="C36" s="47" t="s">
        <v>155</v>
      </c>
      <c r="D36" s="106"/>
      <c r="E36" s="106"/>
      <c r="F36" s="24" t="s">
        <v>156</v>
      </c>
      <c r="G36" s="51"/>
      <c r="H36" s="34">
        <f t="shared" ref="H36:H44" si="2">D36*G36</f>
        <v>0</v>
      </c>
      <c r="I36" s="58" t="s">
        <v>157</v>
      </c>
    </row>
    <row r="37" spans="1:9" ht="20.25" customHeight="1">
      <c r="A37" s="45" t="s">
        <v>16</v>
      </c>
      <c r="B37" s="47" t="s">
        <v>158</v>
      </c>
      <c r="C37" s="59"/>
      <c r="D37" s="106"/>
      <c r="E37" s="106"/>
      <c r="F37" s="24" t="s">
        <v>159</v>
      </c>
      <c r="G37" s="51"/>
      <c r="H37" s="34">
        <f t="shared" si="2"/>
        <v>0</v>
      </c>
      <c r="I37" s="58"/>
    </row>
    <row r="38" spans="1:9" ht="20.25" customHeight="1">
      <c r="A38" s="45" t="s">
        <v>17</v>
      </c>
      <c r="B38" s="47" t="s">
        <v>160</v>
      </c>
      <c r="C38" s="47"/>
      <c r="D38" s="106">
        <v>2</v>
      </c>
      <c r="E38" s="106"/>
      <c r="F38" s="60" t="s">
        <v>161</v>
      </c>
      <c r="G38" s="51">
        <v>50</v>
      </c>
      <c r="H38" s="34">
        <f t="shared" si="2"/>
        <v>100</v>
      </c>
      <c r="I38" s="58"/>
    </row>
    <row r="39" spans="1:9" ht="20.25" customHeight="1">
      <c r="A39" s="45" t="s">
        <v>18</v>
      </c>
      <c r="B39" s="47" t="s">
        <v>162</v>
      </c>
      <c r="C39" s="47"/>
      <c r="D39" s="106">
        <v>1</v>
      </c>
      <c r="E39" s="106"/>
      <c r="F39" s="60" t="s">
        <v>163</v>
      </c>
      <c r="G39" s="51">
        <v>1100</v>
      </c>
      <c r="H39" s="34">
        <f t="shared" si="2"/>
        <v>1100</v>
      </c>
      <c r="I39" s="58" t="s">
        <v>164</v>
      </c>
    </row>
    <row r="40" spans="1:9" ht="20.25" customHeight="1">
      <c r="A40" s="45" t="s">
        <v>19</v>
      </c>
      <c r="B40" s="47" t="s">
        <v>165</v>
      </c>
      <c r="C40" s="47" t="s">
        <v>166</v>
      </c>
      <c r="D40" s="106">
        <v>15</v>
      </c>
      <c r="E40" s="106"/>
      <c r="F40" s="60" t="s">
        <v>167</v>
      </c>
      <c r="G40" s="51">
        <v>150</v>
      </c>
      <c r="H40" s="34">
        <f t="shared" si="2"/>
        <v>2250</v>
      </c>
      <c r="I40" s="58" t="s">
        <v>168</v>
      </c>
    </row>
    <row r="41" spans="1:9" ht="20.25" customHeight="1">
      <c r="A41" s="45" t="s">
        <v>20</v>
      </c>
      <c r="B41" s="47" t="s">
        <v>169</v>
      </c>
      <c r="C41" s="47"/>
      <c r="D41" s="106">
        <v>4</v>
      </c>
      <c r="E41" s="106"/>
      <c r="F41" s="60" t="s">
        <v>170</v>
      </c>
      <c r="G41" s="51">
        <v>220</v>
      </c>
      <c r="H41" s="34">
        <f t="shared" si="2"/>
        <v>880</v>
      </c>
      <c r="I41" s="58"/>
    </row>
    <row r="42" spans="1:9" ht="20.25" customHeight="1">
      <c r="A42" s="45" t="s">
        <v>21</v>
      </c>
      <c r="B42" s="47" t="s">
        <v>171</v>
      </c>
      <c r="C42" s="47"/>
      <c r="D42" s="49">
        <v>1</v>
      </c>
      <c r="E42" s="49">
        <v>1</v>
      </c>
      <c r="F42" s="60" t="s">
        <v>172</v>
      </c>
      <c r="G42" s="51">
        <v>2000</v>
      </c>
      <c r="H42" s="34">
        <f t="shared" si="2"/>
        <v>2000</v>
      </c>
      <c r="I42" s="58"/>
    </row>
    <row r="43" spans="1:9" ht="20.25" customHeight="1">
      <c r="A43" s="45" t="s">
        <v>22</v>
      </c>
      <c r="B43" s="47" t="s">
        <v>173</v>
      </c>
      <c r="C43" s="47"/>
      <c r="D43" s="106"/>
      <c r="E43" s="106"/>
      <c r="F43" s="60" t="s">
        <v>172</v>
      </c>
      <c r="G43" s="51"/>
      <c r="H43" s="34">
        <f t="shared" si="2"/>
        <v>0</v>
      </c>
      <c r="I43" s="58"/>
    </row>
    <row r="44" spans="1:9" ht="20.25" customHeight="1">
      <c r="A44" s="45" t="s">
        <v>23</v>
      </c>
      <c r="B44" s="47" t="s">
        <v>174</v>
      </c>
      <c r="C44" s="47"/>
      <c r="D44" s="106">
        <v>13</v>
      </c>
      <c r="E44" s="106"/>
      <c r="F44" s="60" t="s">
        <v>161</v>
      </c>
      <c r="G44" s="51">
        <v>10</v>
      </c>
      <c r="H44" s="34">
        <f t="shared" si="2"/>
        <v>130</v>
      </c>
      <c r="I44" s="58"/>
    </row>
    <row r="45" spans="1:9" ht="20.25" customHeight="1">
      <c r="A45" s="45" t="s">
        <v>24</v>
      </c>
      <c r="B45" s="47" t="s">
        <v>175</v>
      </c>
      <c r="C45" s="47"/>
      <c r="D45" s="49">
        <v>1</v>
      </c>
      <c r="E45" s="49">
        <v>40</v>
      </c>
      <c r="F45" s="60" t="s">
        <v>163</v>
      </c>
      <c r="G45" s="51">
        <v>3</v>
      </c>
      <c r="H45" s="34">
        <f>D45*G45*E45</f>
        <v>120</v>
      </c>
      <c r="I45" s="58"/>
    </row>
    <row r="46" spans="1:9" ht="20.25" customHeight="1">
      <c r="A46" s="45" t="s">
        <v>176</v>
      </c>
      <c r="B46" s="47" t="s">
        <v>177</v>
      </c>
      <c r="C46" s="47" t="s">
        <v>178</v>
      </c>
      <c r="D46" s="106">
        <v>1</v>
      </c>
      <c r="E46" s="106"/>
      <c r="F46" s="60" t="s">
        <v>179</v>
      </c>
      <c r="G46" s="51">
        <v>1100</v>
      </c>
      <c r="H46" s="34">
        <f>D46*G46</f>
        <v>1100</v>
      </c>
      <c r="I46" s="58"/>
    </row>
    <row r="47" spans="1:9" ht="20.25" customHeight="1">
      <c r="A47" s="45" t="s">
        <v>180</v>
      </c>
      <c r="B47" s="47" t="s">
        <v>177</v>
      </c>
      <c r="C47" s="47" t="s">
        <v>181</v>
      </c>
      <c r="D47" s="106">
        <v>1042</v>
      </c>
      <c r="E47" s="106"/>
      <c r="F47" s="60" t="s">
        <v>163</v>
      </c>
      <c r="G47" s="51">
        <v>1</v>
      </c>
      <c r="H47" s="34">
        <f>D47*G47</f>
        <v>1042</v>
      </c>
      <c r="I47" s="58"/>
    </row>
    <row r="48" spans="1:9" ht="20.25" customHeight="1">
      <c r="A48" s="45" t="s">
        <v>182</v>
      </c>
      <c r="B48" s="47" t="s">
        <v>183</v>
      </c>
      <c r="C48" s="47" t="s">
        <v>184</v>
      </c>
      <c r="D48" s="49">
        <v>1</v>
      </c>
      <c r="E48" s="49">
        <v>20</v>
      </c>
      <c r="F48" s="60" t="s">
        <v>185</v>
      </c>
      <c r="G48" s="51">
        <v>1</v>
      </c>
      <c r="H48" s="34">
        <f>D48*G48*E48</f>
        <v>20</v>
      </c>
      <c r="I48" s="58" t="s">
        <v>186</v>
      </c>
    </row>
    <row r="49" spans="1:9" ht="20.25" customHeight="1">
      <c r="A49" s="45" t="s">
        <v>187</v>
      </c>
      <c r="B49" s="47" t="s">
        <v>183</v>
      </c>
      <c r="C49" s="47" t="s">
        <v>188</v>
      </c>
      <c r="D49" s="49">
        <v>1</v>
      </c>
      <c r="E49" s="49">
        <v>1</v>
      </c>
      <c r="F49" s="60" t="s">
        <v>189</v>
      </c>
      <c r="G49" s="51">
        <v>139</v>
      </c>
      <c r="H49" s="34">
        <f>D49*G49*E49</f>
        <v>139</v>
      </c>
      <c r="I49" s="58" t="s">
        <v>190</v>
      </c>
    </row>
    <row r="50" spans="1:9" ht="20.25" customHeight="1">
      <c r="A50" s="45" t="s">
        <v>191</v>
      </c>
      <c r="B50" s="47" t="s">
        <v>183</v>
      </c>
      <c r="C50" s="47" t="s">
        <v>192</v>
      </c>
      <c r="D50" s="49">
        <v>1</v>
      </c>
      <c r="E50" s="49">
        <v>1</v>
      </c>
      <c r="F50" s="60" t="s">
        <v>163</v>
      </c>
      <c r="G50" s="51">
        <v>107</v>
      </c>
      <c r="H50" s="34">
        <f>D50*G50</f>
        <v>107</v>
      </c>
      <c r="I50" s="58" t="s">
        <v>193</v>
      </c>
    </row>
    <row r="51" spans="1:9" ht="20.25" customHeight="1">
      <c r="A51" s="94" t="s">
        <v>194</v>
      </c>
      <c r="B51" s="94"/>
      <c r="C51" s="94"/>
      <c r="D51" s="94"/>
      <c r="E51" s="94"/>
      <c r="F51" s="94"/>
      <c r="G51" s="94"/>
      <c r="H51" s="39">
        <f>SUM(H36:H50)</f>
        <v>8988</v>
      </c>
      <c r="I51" s="30"/>
    </row>
    <row r="52" spans="1:9" ht="29.25" customHeight="1">
      <c r="A52" s="40" t="s">
        <v>110</v>
      </c>
      <c r="B52" s="40" t="s">
        <v>111</v>
      </c>
      <c r="C52" s="40" t="s">
        <v>77</v>
      </c>
      <c r="D52" s="41" t="s">
        <v>112</v>
      </c>
      <c r="E52" s="4" t="s">
        <v>195</v>
      </c>
      <c r="F52" s="40" t="s">
        <v>114</v>
      </c>
      <c r="G52" s="40" t="s">
        <v>128</v>
      </c>
      <c r="H52" s="40" t="s">
        <v>129</v>
      </c>
      <c r="I52" s="40" t="s">
        <v>152</v>
      </c>
    </row>
    <row r="53" spans="1:9" ht="20.25" customHeight="1">
      <c r="A53" s="29" t="s">
        <v>25</v>
      </c>
      <c r="B53" s="95" t="s">
        <v>196</v>
      </c>
      <c r="C53" s="95"/>
      <c r="D53" s="95"/>
      <c r="E53" s="95"/>
      <c r="F53" s="95"/>
      <c r="G53" s="95"/>
      <c r="H53" s="95"/>
      <c r="I53" s="95"/>
    </row>
    <row r="54" spans="1:9" ht="20.25" customHeight="1">
      <c r="A54" s="45" t="s">
        <v>26</v>
      </c>
      <c r="B54" s="61" t="s">
        <v>197</v>
      </c>
      <c r="C54" s="47" t="s">
        <v>198</v>
      </c>
      <c r="D54" s="49"/>
      <c r="E54" s="49"/>
      <c r="F54" s="60" t="s">
        <v>199</v>
      </c>
      <c r="G54" s="51"/>
      <c r="H54" s="34">
        <f>D54*E54*G54</f>
        <v>0</v>
      </c>
      <c r="I54" s="30"/>
    </row>
    <row r="55" spans="1:9" ht="20.25" customHeight="1">
      <c r="A55" s="45" t="s">
        <v>27</v>
      </c>
      <c r="B55" s="61" t="s">
        <v>200</v>
      </c>
      <c r="C55" s="62" t="s">
        <v>201</v>
      </c>
      <c r="D55" s="49">
        <v>1</v>
      </c>
      <c r="E55" s="49">
        <v>1</v>
      </c>
      <c r="F55" s="60" t="s">
        <v>7</v>
      </c>
      <c r="G55" s="51">
        <v>500</v>
      </c>
      <c r="H55" s="34">
        <f>D55*E55*G55</f>
        <v>500</v>
      </c>
      <c r="I55" s="30"/>
    </row>
    <row r="56" spans="1:9" ht="20.25" customHeight="1">
      <c r="A56" s="107" t="s">
        <v>202</v>
      </c>
      <c r="B56" s="95"/>
      <c r="C56" s="95"/>
      <c r="D56" s="95"/>
      <c r="E56" s="95"/>
      <c r="F56" s="95"/>
      <c r="G56" s="95"/>
      <c r="H56" s="39">
        <f>SUM(H54:H55)</f>
        <v>500</v>
      </c>
      <c r="I56" s="30"/>
    </row>
    <row r="57" spans="1:9" ht="20.25" customHeight="1">
      <c r="A57" s="63" t="s">
        <v>203</v>
      </c>
      <c r="B57" s="63"/>
      <c r="C57" s="63"/>
      <c r="D57" s="63"/>
      <c r="E57" s="63"/>
      <c r="F57" s="63"/>
      <c r="G57" s="63"/>
      <c r="H57" s="64">
        <f>SUM(H17,H22,H33,H51,H56)</f>
        <v>26449</v>
      </c>
      <c r="I57" s="65"/>
    </row>
    <row r="58" spans="1:9" ht="20.25" customHeight="1">
      <c r="A58" s="40" t="s">
        <v>110</v>
      </c>
      <c r="B58" s="40" t="s">
        <v>111</v>
      </c>
      <c r="C58" s="40" t="s">
        <v>77</v>
      </c>
      <c r="D58" s="86" t="s">
        <v>127</v>
      </c>
      <c r="E58" s="86"/>
      <c r="F58" s="40" t="s">
        <v>114</v>
      </c>
      <c r="G58" s="40" t="s">
        <v>128</v>
      </c>
      <c r="H58" s="40" t="s">
        <v>129</v>
      </c>
      <c r="I58" s="40" t="s">
        <v>152</v>
      </c>
    </row>
    <row r="59" spans="1:9" ht="20.25" customHeight="1">
      <c r="A59" s="29" t="s">
        <v>28</v>
      </c>
      <c r="B59" s="94" t="s">
        <v>204</v>
      </c>
      <c r="C59" s="94"/>
      <c r="D59" s="94"/>
      <c r="E59" s="94"/>
      <c r="F59" s="94"/>
      <c r="G59" s="94"/>
      <c r="H59" s="94"/>
      <c r="I59" s="94"/>
    </row>
    <row r="60" spans="1:9" ht="20.25" customHeight="1">
      <c r="A60" s="45" t="s">
        <v>29</v>
      </c>
      <c r="B60" s="30" t="s">
        <v>205</v>
      </c>
      <c r="C60" s="43"/>
      <c r="D60" s="84">
        <f>H57</f>
        <v>26449</v>
      </c>
      <c r="E60" s="85"/>
      <c r="F60" s="66" t="s">
        <v>163</v>
      </c>
      <c r="G60" s="67">
        <v>0.1</v>
      </c>
      <c r="H60" s="34">
        <f>D60*G60</f>
        <v>2644.9</v>
      </c>
      <c r="I60" s="30"/>
    </row>
    <row r="61" spans="1:9" ht="20.25" customHeight="1">
      <c r="A61" s="108" t="s">
        <v>206</v>
      </c>
      <c r="B61" s="109"/>
      <c r="C61" s="109"/>
      <c r="D61" s="109"/>
      <c r="E61" s="109"/>
      <c r="F61" s="109"/>
      <c r="G61" s="109"/>
      <c r="H61" s="64">
        <f>SUM(H60:H60)</f>
        <v>2644.9</v>
      </c>
      <c r="I61" s="65"/>
    </row>
    <row r="62" spans="1:9" ht="20.25" customHeight="1">
      <c r="A62" s="40" t="s">
        <v>110</v>
      </c>
      <c r="B62" s="40" t="s">
        <v>146</v>
      </c>
      <c r="C62" s="40" t="s">
        <v>147</v>
      </c>
      <c r="D62" s="41" t="s">
        <v>207</v>
      </c>
      <c r="E62" s="41" t="s">
        <v>208</v>
      </c>
      <c r="F62" s="40" t="s">
        <v>149</v>
      </c>
      <c r="G62" s="40" t="s">
        <v>150</v>
      </c>
      <c r="H62" s="40" t="s">
        <v>151</v>
      </c>
      <c r="I62" s="40" t="s">
        <v>152</v>
      </c>
    </row>
    <row r="63" spans="1:9" ht="20.25" customHeight="1">
      <c r="A63" s="29" t="s">
        <v>209</v>
      </c>
      <c r="B63" s="94" t="s">
        <v>210</v>
      </c>
      <c r="C63" s="94"/>
      <c r="D63" s="94"/>
      <c r="E63" s="94"/>
      <c r="F63" s="94"/>
      <c r="G63" s="94"/>
      <c r="H63" s="94"/>
      <c r="I63" s="94"/>
    </row>
    <row r="64" spans="1:9" ht="18" customHeight="1">
      <c r="A64" s="45" t="s">
        <v>211</v>
      </c>
      <c r="B64" s="104" t="s">
        <v>212</v>
      </c>
      <c r="C64" s="30" t="s">
        <v>213</v>
      </c>
      <c r="D64" s="49"/>
      <c r="E64" s="49"/>
      <c r="F64" s="60" t="s">
        <v>214</v>
      </c>
      <c r="G64" s="67"/>
      <c r="H64" s="34">
        <f>D64*E64*G64</f>
        <v>0</v>
      </c>
      <c r="I64" s="30"/>
    </row>
    <row r="65" spans="1:9" ht="18" customHeight="1">
      <c r="A65" s="45" t="s">
        <v>215</v>
      </c>
      <c r="B65" s="104"/>
      <c r="C65" s="30" t="s">
        <v>216</v>
      </c>
      <c r="D65" s="49"/>
      <c r="E65" s="49"/>
      <c r="F65" s="60" t="s">
        <v>217</v>
      </c>
      <c r="G65" s="67"/>
      <c r="H65" s="34">
        <f>D65*E65*G65</f>
        <v>0</v>
      </c>
      <c r="I65" s="68"/>
    </row>
    <row r="66" spans="1:9" ht="32.4">
      <c r="A66" s="45" t="s">
        <v>218</v>
      </c>
      <c r="B66" s="104"/>
      <c r="C66" s="30" t="s">
        <v>219</v>
      </c>
      <c r="D66" s="49"/>
      <c r="E66" s="49"/>
      <c r="F66" s="24" t="s">
        <v>220</v>
      </c>
      <c r="G66" s="51"/>
      <c r="H66" s="34">
        <f>D66*E66*G66</f>
        <v>0</v>
      </c>
      <c r="I66" s="69" t="s">
        <v>9</v>
      </c>
    </row>
    <row r="67" spans="1:9" ht="20.25" customHeight="1">
      <c r="A67" s="108" t="s">
        <v>221</v>
      </c>
      <c r="B67" s="109"/>
      <c r="C67" s="109"/>
      <c r="D67" s="109"/>
      <c r="E67" s="109"/>
      <c r="F67" s="109"/>
      <c r="G67" s="109"/>
      <c r="H67" s="64">
        <f>SUM(H64:H66)</f>
        <v>0</v>
      </c>
      <c r="I67" s="65"/>
    </row>
    <row r="68" spans="1:9" ht="20.25" customHeight="1">
      <c r="A68" s="40" t="s">
        <v>110</v>
      </c>
      <c r="B68" s="40" t="s">
        <v>111</v>
      </c>
      <c r="C68" s="40" t="s">
        <v>77</v>
      </c>
      <c r="D68" s="70" t="s">
        <v>112</v>
      </c>
      <c r="E68" s="70" t="s">
        <v>222</v>
      </c>
      <c r="F68" s="40" t="s">
        <v>114</v>
      </c>
      <c r="G68" s="40" t="s">
        <v>128</v>
      </c>
      <c r="H68" s="40" t="s">
        <v>129</v>
      </c>
      <c r="I68" s="40" t="s">
        <v>117</v>
      </c>
    </row>
    <row r="69" spans="1:9" ht="20.25" customHeight="1">
      <c r="A69" s="29" t="s">
        <v>30</v>
      </c>
      <c r="B69" s="94" t="s">
        <v>223</v>
      </c>
      <c r="C69" s="94"/>
      <c r="D69" s="94"/>
      <c r="E69" s="94"/>
      <c r="F69" s="94"/>
      <c r="G69" s="94"/>
      <c r="H69" s="94"/>
      <c r="I69" s="94"/>
    </row>
    <row r="70" spans="1:9" ht="24" customHeight="1">
      <c r="A70" s="45" t="s">
        <v>224</v>
      </c>
      <c r="B70" s="46" t="s">
        <v>225</v>
      </c>
      <c r="C70" s="46"/>
      <c r="D70" s="49">
        <v>1</v>
      </c>
      <c r="E70" s="49">
        <v>1</v>
      </c>
      <c r="F70" s="60" t="s">
        <v>199</v>
      </c>
      <c r="G70" s="51">
        <v>8352</v>
      </c>
      <c r="H70" s="34">
        <f>D70*E70*G70</f>
        <v>8352</v>
      </c>
      <c r="I70" s="21" t="s">
        <v>263</v>
      </c>
    </row>
    <row r="71" spans="1:9" ht="21.6">
      <c r="A71" s="45" t="s">
        <v>226</v>
      </c>
      <c r="B71" s="46" t="s">
        <v>225</v>
      </c>
      <c r="C71" s="46"/>
      <c r="D71" s="49"/>
      <c r="E71" s="49"/>
      <c r="F71" s="60" t="s">
        <v>199</v>
      </c>
      <c r="G71" s="51"/>
      <c r="H71" s="34">
        <f>D71*E71*G71</f>
        <v>0</v>
      </c>
      <c r="I71" s="21" t="s">
        <v>227</v>
      </c>
    </row>
    <row r="72" spans="1:9" ht="20.25" customHeight="1">
      <c r="A72" s="108" t="s">
        <v>228</v>
      </c>
      <c r="B72" s="109"/>
      <c r="C72" s="109"/>
      <c r="D72" s="109"/>
      <c r="E72" s="109"/>
      <c r="F72" s="109"/>
      <c r="G72" s="109"/>
      <c r="H72" s="64">
        <f>SUM(H70:H71)</f>
        <v>8352</v>
      </c>
      <c r="I72" s="65"/>
    </row>
    <row r="73" spans="1:9" ht="20.25" customHeight="1">
      <c r="A73" s="40" t="s">
        <v>110</v>
      </c>
      <c r="B73" s="40" t="s">
        <v>111</v>
      </c>
      <c r="C73" s="40" t="s">
        <v>77</v>
      </c>
      <c r="D73" s="86" t="s">
        <v>127</v>
      </c>
      <c r="E73" s="86"/>
      <c r="F73" s="40" t="s">
        <v>114</v>
      </c>
      <c r="G73" s="40" t="s">
        <v>128</v>
      </c>
      <c r="H73" s="40" t="s">
        <v>129</v>
      </c>
      <c r="I73" s="40" t="s">
        <v>117</v>
      </c>
    </row>
    <row r="74" spans="1:9" ht="20.25" customHeight="1">
      <c r="A74" s="29" t="s">
        <v>31</v>
      </c>
      <c r="B74" s="94" t="s">
        <v>229</v>
      </c>
      <c r="C74" s="94"/>
      <c r="D74" s="94"/>
      <c r="E74" s="94"/>
      <c r="F74" s="94"/>
      <c r="G74" s="94"/>
      <c r="H74" s="94"/>
      <c r="I74" s="94"/>
    </row>
    <row r="75" spans="1:9" ht="20.25" customHeight="1">
      <c r="A75" s="45" t="s">
        <v>32</v>
      </c>
      <c r="B75" s="30" t="s">
        <v>230</v>
      </c>
      <c r="C75" s="30"/>
      <c r="D75" s="84">
        <f>H72+H67+H61+H57</f>
        <v>37445.9</v>
      </c>
      <c r="E75" s="85"/>
      <c r="F75" s="60" t="s">
        <v>163</v>
      </c>
      <c r="G75" s="67">
        <v>0.06</v>
      </c>
      <c r="H75" s="34">
        <f>D75*G75</f>
        <v>2246.7539999999999</v>
      </c>
      <c r="I75" s="30"/>
    </row>
    <row r="76" spans="1:9" ht="20.25" customHeight="1">
      <c r="A76" s="71" t="s">
        <v>231</v>
      </c>
      <c r="B76" s="71"/>
      <c r="C76" s="71"/>
      <c r="D76" s="71"/>
      <c r="E76" s="71"/>
      <c r="F76" s="71"/>
      <c r="G76" s="71"/>
      <c r="H76" s="72">
        <f>H57+H61+H67+H72+H75</f>
        <v>39692.654000000002</v>
      </c>
      <c r="I76" s="73"/>
    </row>
    <row r="77" spans="1:9" ht="20.25" customHeight="1">
      <c r="A77" s="110" t="s">
        <v>33</v>
      </c>
      <c r="B77" s="111"/>
      <c r="C77" s="111"/>
      <c r="D77" s="111"/>
      <c r="E77" s="111"/>
      <c r="F77" s="111"/>
      <c r="G77" s="111"/>
      <c r="H77" s="111"/>
      <c r="I77" s="111"/>
    </row>
  </sheetData>
  <mergeCells count="53">
    <mergeCell ref="B74:I74"/>
    <mergeCell ref="D75:E75"/>
    <mergeCell ref="A77:I77"/>
    <mergeCell ref="B63:I63"/>
    <mergeCell ref="B64:B66"/>
    <mergeCell ref="A67:G67"/>
    <mergeCell ref="B69:I69"/>
    <mergeCell ref="A72:G72"/>
    <mergeCell ref="B53:I53"/>
    <mergeCell ref="A56:G56"/>
    <mergeCell ref="B59:I59"/>
    <mergeCell ref="A61:G61"/>
    <mergeCell ref="D73:E73"/>
    <mergeCell ref="I30:I32"/>
    <mergeCell ref="A33:G33"/>
    <mergeCell ref="D34:E34"/>
    <mergeCell ref="B35:H35"/>
    <mergeCell ref="D36:E36"/>
    <mergeCell ref="B9:H9"/>
    <mergeCell ref="A22:G22"/>
    <mergeCell ref="B24:H24"/>
    <mergeCell ref="D4:E4"/>
    <mergeCell ref="H4:I4"/>
    <mergeCell ref="A5:I5"/>
    <mergeCell ref="B6:I6"/>
    <mergeCell ref="A7:F7"/>
    <mergeCell ref="G7:I7"/>
    <mergeCell ref="A12:A16"/>
    <mergeCell ref="A17:G17"/>
    <mergeCell ref="B19:H19"/>
    <mergeCell ref="B10:B11"/>
    <mergeCell ref="A10:A11"/>
    <mergeCell ref="A1:I1"/>
    <mergeCell ref="D2:E2"/>
    <mergeCell ref="H2:I2"/>
    <mergeCell ref="D3:E3"/>
    <mergeCell ref="H3:I3"/>
    <mergeCell ref="A25:A28"/>
    <mergeCell ref="B25:B28"/>
    <mergeCell ref="A30:A32"/>
    <mergeCell ref="D60:E60"/>
    <mergeCell ref="D58:E58"/>
    <mergeCell ref="B30:B32"/>
    <mergeCell ref="D37:E37"/>
    <mergeCell ref="D38:E38"/>
    <mergeCell ref="D39:E39"/>
    <mergeCell ref="D40:E40"/>
    <mergeCell ref="D41:E41"/>
    <mergeCell ref="D43:E43"/>
    <mergeCell ref="D44:E44"/>
    <mergeCell ref="D46:E46"/>
    <mergeCell ref="D47:E47"/>
    <mergeCell ref="A51:G51"/>
  </mergeCells>
  <phoneticPr fontId="28" type="noConversion"/>
  <dataValidations count="1">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"国内会议Domestic Meeting,国际会议International Meeting"</formula1>
    </dataValidation>
  </dataValidations>
  <pageMargins left="0.31458333333333299" right="0.27500000000000002"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I5" sqref="I5"/>
    </sheetView>
  </sheetViews>
  <sheetFormatPr defaultColWidth="9" defaultRowHeight="13.8"/>
  <cols>
    <col min="1" max="1" width="7" style="12" customWidth="1"/>
    <col min="2" max="2" width="21.21875" style="12" customWidth="1"/>
    <col min="3" max="3" width="8.88671875" style="12" customWidth="1"/>
    <col min="4" max="4" width="6.88671875" style="12" customWidth="1"/>
    <col min="5" max="5" width="12.44140625" style="12" customWidth="1"/>
    <col min="6" max="6" width="11.33203125" style="12" customWidth="1"/>
    <col min="7" max="7" width="11.6640625" style="12" bestFit="1" customWidth="1"/>
    <col min="8" max="8" width="9.109375" style="12" customWidth="1"/>
    <col min="9" max="9" width="28.88671875" style="12" customWidth="1"/>
    <col min="10" max="16384" width="9" style="12"/>
  </cols>
  <sheetData>
    <row r="1" spans="1:9" s="10" customFormat="1" ht="19.95" customHeight="1">
      <c r="A1" s="8" t="s">
        <v>34</v>
      </c>
      <c r="B1" s="8" t="s">
        <v>35</v>
      </c>
      <c r="C1" s="8" t="s">
        <v>36</v>
      </c>
      <c r="D1" s="8" t="s">
        <v>37</v>
      </c>
      <c r="E1" s="9" t="s">
        <v>38</v>
      </c>
      <c r="F1" s="9" t="s">
        <v>39</v>
      </c>
      <c r="G1" s="8" t="s">
        <v>40</v>
      </c>
      <c r="H1" s="8" t="s">
        <v>41</v>
      </c>
      <c r="I1" s="8" t="s">
        <v>42</v>
      </c>
    </row>
    <row r="2" spans="1:9" ht="19.95" customHeight="1">
      <c r="A2" s="11">
        <v>1</v>
      </c>
      <c r="B2" s="11" t="s">
        <v>232</v>
      </c>
      <c r="C2" s="11" t="s">
        <v>233</v>
      </c>
      <c r="D2" s="11" t="s">
        <v>43</v>
      </c>
      <c r="E2" s="13">
        <v>44134</v>
      </c>
      <c r="F2" s="13">
        <v>44135</v>
      </c>
      <c r="G2" s="11" t="s">
        <v>44</v>
      </c>
      <c r="H2" s="11">
        <v>800</v>
      </c>
      <c r="I2" s="11"/>
    </row>
    <row r="3" spans="1:9" ht="19.95" customHeight="1">
      <c r="A3" s="11">
        <v>2</v>
      </c>
      <c r="B3" s="11" t="s">
        <v>232</v>
      </c>
      <c r="C3" s="11" t="s">
        <v>234</v>
      </c>
      <c r="D3" s="11" t="s">
        <v>43</v>
      </c>
      <c r="E3" s="13">
        <v>44134</v>
      </c>
      <c r="F3" s="13">
        <v>44135</v>
      </c>
      <c r="G3" s="11" t="s">
        <v>44</v>
      </c>
      <c r="H3" s="11">
        <v>800</v>
      </c>
      <c r="I3" s="11"/>
    </row>
    <row r="4" spans="1:9" ht="19.95" customHeight="1">
      <c r="A4" s="11">
        <v>3</v>
      </c>
      <c r="B4" s="11" t="s">
        <v>232</v>
      </c>
      <c r="C4" s="11" t="s">
        <v>235</v>
      </c>
      <c r="D4" s="11" t="s">
        <v>43</v>
      </c>
      <c r="E4" s="13">
        <v>44134</v>
      </c>
      <c r="F4" s="13">
        <v>44134</v>
      </c>
      <c r="G4" s="11" t="s">
        <v>44</v>
      </c>
      <c r="H4" s="11">
        <v>800</v>
      </c>
      <c r="I4" s="11" t="s">
        <v>262</v>
      </c>
    </row>
    <row r="5" spans="1:9" ht="19.95" customHeight="1">
      <c r="A5" s="112" t="s">
        <v>45</v>
      </c>
      <c r="B5" s="113"/>
      <c r="C5" s="113"/>
      <c r="D5" s="113"/>
      <c r="E5" s="113"/>
      <c r="F5" s="113"/>
      <c r="G5" s="114"/>
      <c r="H5" s="14">
        <f>SUM(H2:H4)</f>
        <v>2400</v>
      </c>
      <c r="I5" s="11"/>
    </row>
  </sheetData>
  <mergeCells count="1">
    <mergeCell ref="A5:G5"/>
  </mergeCells>
  <phoneticPr fontId="2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I15" sqref="I15"/>
    </sheetView>
  </sheetViews>
  <sheetFormatPr defaultColWidth="9" defaultRowHeight="13.8"/>
  <cols>
    <col min="1" max="1" width="5.21875" style="12" customWidth="1"/>
    <col min="2" max="2" width="13.109375" style="12" customWidth="1"/>
    <col min="3" max="3" width="11.6640625" style="20" customWidth="1"/>
    <col min="4" max="4" width="11.33203125" style="12" customWidth="1"/>
    <col min="5" max="5" width="22.109375" style="12" customWidth="1"/>
    <col min="6" max="8" width="9" style="12"/>
    <col min="9" max="9" width="12.6640625" style="12" customWidth="1"/>
    <col min="10" max="16384" width="9" style="12"/>
  </cols>
  <sheetData>
    <row r="1" spans="1:9" s="16" customFormat="1" ht="19.95" customHeight="1">
      <c r="A1" s="15" t="s">
        <v>46</v>
      </c>
      <c r="B1" s="15" t="s">
        <v>47</v>
      </c>
      <c r="C1" s="18" t="s">
        <v>48</v>
      </c>
      <c r="D1" s="15" t="s">
        <v>49</v>
      </c>
      <c r="E1" s="15" t="s">
        <v>54</v>
      </c>
      <c r="F1" s="15" t="s">
        <v>50</v>
      </c>
      <c r="G1" s="15" t="s">
        <v>51</v>
      </c>
      <c r="H1" s="15" t="s">
        <v>52</v>
      </c>
      <c r="I1" s="15" t="s">
        <v>53</v>
      </c>
    </row>
    <row r="2" spans="1:9" ht="19.95" customHeight="1">
      <c r="A2" s="11">
        <v>1</v>
      </c>
      <c r="B2" s="11" t="s">
        <v>236</v>
      </c>
      <c r="C2" s="19">
        <v>44134</v>
      </c>
      <c r="D2" s="11" t="s">
        <v>237</v>
      </c>
      <c r="E2" s="11" t="s">
        <v>238</v>
      </c>
      <c r="F2" s="11" t="s">
        <v>239</v>
      </c>
      <c r="G2" s="17">
        <v>82</v>
      </c>
      <c r="H2" s="11">
        <v>30</v>
      </c>
      <c r="I2" s="11" t="s">
        <v>261</v>
      </c>
    </row>
    <row r="3" spans="1:9" ht="19.95" customHeight="1">
      <c r="A3" s="11">
        <v>2</v>
      </c>
      <c r="B3" s="11" t="s">
        <v>240</v>
      </c>
      <c r="C3" s="19">
        <v>44134</v>
      </c>
      <c r="D3" s="11" t="s">
        <v>241</v>
      </c>
      <c r="E3" s="11" t="s">
        <v>238</v>
      </c>
      <c r="F3" s="11" t="s">
        <v>239</v>
      </c>
      <c r="G3" s="17">
        <v>1680</v>
      </c>
      <c r="H3" s="11">
        <v>50</v>
      </c>
      <c r="I3" s="11"/>
    </row>
    <row r="4" spans="1:9" ht="19.95" customHeight="1">
      <c r="A4" s="11">
        <v>3</v>
      </c>
      <c r="B4" s="11" t="s">
        <v>242</v>
      </c>
      <c r="C4" s="19">
        <v>44134</v>
      </c>
      <c r="D4" s="11" t="s">
        <v>243</v>
      </c>
      <c r="E4" s="11" t="s">
        <v>244</v>
      </c>
      <c r="F4" s="11" t="s">
        <v>245</v>
      </c>
      <c r="G4" s="17">
        <v>1260</v>
      </c>
      <c r="H4" s="11">
        <v>30</v>
      </c>
      <c r="I4" s="11"/>
    </row>
    <row r="5" spans="1:9" ht="19.95" customHeight="1">
      <c r="A5" s="11">
        <v>4</v>
      </c>
      <c r="B5" s="11" t="s">
        <v>242</v>
      </c>
      <c r="C5" s="19">
        <v>44135</v>
      </c>
      <c r="D5" s="11" t="s">
        <v>246</v>
      </c>
      <c r="E5" s="11" t="s">
        <v>247</v>
      </c>
      <c r="F5" s="11" t="s">
        <v>248</v>
      </c>
      <c r="G5" s="17">
        <v>1340</v>
      </c>
      <c r="H5" s="11">
        <v>30</v>
      </c>
      <c r="I5" s="11"/>
    </row>
    <row r="6" spans="1:9" ht="19.95" customHeight="1">
      <c r="A6" s="11">
        <v>5</v>
      </c>
      <c r="B6" s="11" t="s">
        <v>249</v>
      </c>
      <c r="C6" s="19">
        <v>44134</v>
      </c>
      <c r="D6" s="11" t="s">
        <v>250</v>
      </c>
      <c r="E6" s="11" t="s">
        <v>251</v>
      </c>
      <c r="F6" s="11" t="s">
        <v>252</v>
      </c>
      <c r="G6" s="17">
        <v>550</v>
      </c>
      <c r="H6" s="11">
        <v>30</v>
      </c>
      <c r="I6" s="11"/>
    </row>
    <row r="7" spans="1:9" ht="19.95" customHeight="1">
      <c r="A7" s="11">
        <v>6</v>
      </c>
      <c r="B7" s="11" t="s">
        <v>253</v>
      </c>
      <c r="C7" s="19">
        <v>44134</v>
      </c>
      <c r="D7" s="11" t="s">
        <v>254</v>
      </c>
      <c r="E7" s="11" t="s">
        <v>255</v>
      </c>
      <c r="F7" s="11" t="s">
        <v>256</v>
      </c>
      <c r="G7" s="17">
        <v>2190</v>
      </c>
      <c r="H7" s="11">
        <v>50</v>
      </c>
      <c r="I7" s="11"/>
    </row>
    <row r="8" spans="1:9" ht="19.95" customHeight="1">
      <c r="A8" s="11">
        <v>7</v>
      </c>
      <c r="B8" s="11" t="s">
        <v>257</v>
      </c>
      <c r="C8" s="19">
        <v>44134</v>
      </c>
      <c r="D8" s="11" t="s">
        <v>258</v>
      </c>
      <c r="E8" s="11" t="s">
        <v>259</v>
      </c>
      <c r="F8" s="11" t="s">
        <v>260</v>
      </c>
      <c r="G8" s="17">
        <v>1000</v>
      </c>
      <c r="H8" s="11">
        <v>30</v>
      </c>
      <c r="I8" s="11"/>
    </row>
    <row r="9" spans="1:9" ht="19.95" customHeight="1">
      <c r="A9" s="112" t="s">
        <v>45</v>
      </c>
      <c r="B9" s="113"/>
      <c r="C9" s="113"/>
      <c r="D9" s="113"/>
      <c r="E9" s="113"/>
      <c r="F9" s="114"/>
      <c r="G9" s="11">
        <f>SUM(G2:H8)</f>
        <v>8352</v>
      </c>
      <c r="H9" s="11"/>
      <c r="I9" s="11"/>
    </row>
  </sheetData>
  <mergeCells count="1">
    <mergeCell ref="A9:F9"/>
  </mergeCells>
  <phoneticPr fontId="28"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F20" sqref="F20"/>
    </sheetView>
  </sheetViews>
  <sheetFormatPr defaultRowHeight="13.8"/>
  <cols>
    <col min="1" max="1" width="5.33203125" bestFit="1" customWidth="1"/>
    <col min="2" max="2" width="9.33203125" bestFit="1" customWidth="1"/>
    <col min="6" max="6" width="35" bestFit="1" customWidth="1"/>
    <col min="8" max="8" width="15.44140625" customWidth="1"/>
  </cols>
  <sheetData>
    <row r="1" spans="1:8" ht="19.95" customHeight="1">
      <c r="A1" s="75" t="s">
        <v>265</v>
      </c>
      <c r="B1" s="75" t="s">
        <v>266</v>
      </c>
      <c r="C1" s="75" t="s">
        <v>267</v>
      </c>
      <c r="D1" s="75" t="s">
        <v>268</v>
      </c>
      <c r="E1" s="75" t="s">
        <v>269</v>
      </c>
      <c r="F1" s="75" t="s">
        <v>270</v>
      </c>
      <c r="G1" s="75" t="s">
        <v>271</v>
      </c>
      <c r="H1" s="75" t="s">
        <v>272</v>
      </c>
    </row>
    <row r="2" spans="1:8" ht="19.95" customHeight="1">
      <c r="A2" s="76">
        <f>ROW()-1</f>
        <v>1</v>
      </c>
      <c r="B2" s="77">
        <v>44134</v>
      </c>
      <c r="C2" s="77" t="s">
        <v>273</v>
      </c>
      <c r="D2" s="77" t="s">
        <v>274</v>
      </c>
      <c r="E2" s="76" t="s">
        <v>275</v>
      </c>
      <c r="F2" s="76" t="s">
        <v>276</v>
      </c>
      <c r="G2" s="76">
        <v>300</v>
      </c>
      <c r="H2" s="76" t="s">
        <v>298</v>
      </c>
    </row>
    <row r="3" spans="1:8" ht="19.95" customHeight="1">
      <c r="A3" s="76">
        <f t="shared" ref="A3:A14" si="0">ROW()-1</f>
        <v>2</v>
      </c>
      <c r="B3" s="77">
        <v>44134</v>
      </c>
      <c r="C3" s="77" t="s">
        <v>273</v>
      </c>
      <c r="D3" s="77" t="s">
        <v>277</v>
      </c>
      <c r="E3" s="76" t="s">
        <v>278</v>
      </c>
      <c r="F3" s="76" t="s">
        <v>279</v>
      </c>
      <c r="G3" s="76">
        <v>300</v>
      </c>
      <c r="H3" s="76" t="s">
        <v>299</v>
      </c>
    </row>
    <row r="4" spans="1:8" ht="19.95" customHeight="1">
      <c r="A4" s="76">
        <f t="shared" si="0"/>
        <v>3</v>
      </c>
      <c r="B4" s="77">
        <v>44134</v>
      </c>
      <c r="C4" s="77" t="s">
        <v>273</v>
      </c>
      <c r="D4" s="77" t="s">
        <v>277</v>
      </c>
      <c r="E4" s="76" t="s">
        <v>280</v>
      </c>
      <c r="F4" s="76" t="s">
        <v>281</v>
      </c>
      <c r="G4" s="76">
        <v>400</v>
      </c>
      <c r="H4" s="76" t="s">
        <v>300</v>
      </c>
    </row>
    <row r="5" spans="1:8" ht="19.95" customHeight="1">
      <c r="A5" s="76">
        <f t="shared" si="0"/>
        <v>4</v>
      </c>
      <c r="B5" s="77">
        <v>44134</v>
      </c>
      <c r="C5" s="77" t="s">
        <v>282</v>
      </c>
      <c r="D5" s="77" t="s">
        <v>277</v>
      </c>
      <c r="E5" s="76" t="s">
        <v>275</v>
      </c>
      <c r="F5" s="76" t="s">
        <v>283</v>
      </c>
      <c r="G5" s="76">
        <v>260</v>
      </c>
      <c r="H5" s="76" t="s">
        <v>301</v>
      </c>
    </row>
    <row r="6" spans="1:8" ht="19.95" customHeight="1">
      <c r="A6" s="76">
        <f t="shared" si="0"/>
        <v>5</v>
      </c>
      <c r="B6" s="77">
        <v>44134</v>
      </c>
      <c r="C6" s="77" t="s">
        <v>282</v>
      </c>
      <c r="D6" s="77" t="s">
        <v>274</v>
      </c>
      <c r="E6" s="76" t="s">
        <v>284</v>
      </c>
      <c r="F6" s="76" t="s">
        <v>285</v>
      </c>
      <c r="G6" s="76">
        <v>450</v>
      </c>
      <c r="H6" s="76" t="s">
        <v>302</v>
      </c>
    </row>
    <row r="7" spans="1:8" ht="19.95" customHeight="1">
      <c r="A7" s="76">
        <f t="shared" si="0"/>
        <v>6</v>
      </c>
      <c r="B7" s="77">
        <v>44134</v>
      </c>
      <c r="C7" s="77" t="s">
        <v>282</v>
      </c>
      <c r="D7" s="77" t="s">
        <v>277</v>
      </c>
      <c r="E7" s="76" t="s">
        <v>280</v>
      </c>
      <c r="F7" s="76" t="s">
        <v>286</v>
      </c>
      <c r="G7" s="76">
        <v>450</v>
      </c>
      <c r="H7" s="76" t="s">
        <v>303</v>
      </c>
    </row>
    <row r="8" spans="1:8" ht="19.95" customHeight="1">
      <c r="A8" s="76">
        <f t="shared" si="0"/>
        <v>7</v>
      </c>
      <c r="B8" s="77">
        <v>44134</v>
      </c>
      <c r="C8" s="77" t="s">
        <v>273</v>
      </c>
      <c r="D8" s="77" t="s">
        <v>277</v>
      </c>
      <c r="E8" s="76" t="s">
        <v>287</v>
      </c>
      <c r="F8" s="76" t="s">
        <v>288</v>
      </c>
      <c r="G8" s="76">
        <v>260</v>
      </c>
      <c r="H8" s="76" t="s">
        <v>304</v>
      </c>
    </row>
    <row r="9" spans="1:8" ht="19.95" customHeight="1">
      <c r="A9" s="76">
        <f t="shared" si="0"/>
        <v>8</v>
      </c>
      <c r="B9" s="77">
        <v>44134</v>
      </c>
      <c r="C9" s="77" t="s">
        <v>282</v>
      </c>
      <c r="D9" s="77" t="s">
        <v>277</v>
      </c>
      <c r="E9" s="76" t="s">
        <v>289</v>
      </c>
      <c r="F9" s="76" t="s">
        <v>290</v>
      </c>
      <c r="G9" s="76">
        <v>260</v>
      </c>
      <c r="H9" s="76" t="s">
        <v>305</v>
      </c>
    </row>
    <row r="10" spans="1:8" ht="19.95" customHeight="1">
      <c r="A10" s="76">
        <f t="shared" si="0"/>
        <v>9</v>
      </c>
      <c r="B10" s="77">
        <v>44134</v>
      </c>
      <c r="C10" s="77" t="s">
        <v>282</v>
      </c>
      <c r="D10" s="77" t="s">
        <v>277</v>
      </c>
      <c r="E10" s="76" t="s">
        <v>278</v>
      </c>
      <c r="F10" s="76" t="s">
        <v>291</v>
      </c>
      <c r="G10" s="76">
        <v>260</v>
      </c>
      <c r="H10" s="76" t="s">
        <v>306</v>
      </c>
    </row>
    <row r="11" spans="1:8" ht="19.95" customHeight="1">
      <c r="A11" s="76">
        <f t="shared" si="0"/>
        <v>10</v>
      </c>
      <c r="B11" s="77">
        <v>44134</v>
      </c>
      <c r="C11" s="77" t="s">
        <v>273</v>
      </c>
      <c r="D11" s="77" t="s">
        <v>277</v>
      </c>
      <c r="E11" s="76" t="s">
        <v>278</v>
      </c>
      <c r="F11" s="76" t="s">
        <v>292</v>
      </c>
      <c r="G11" s="76">
        <v>300</v>
      </c>
      <c r="H11" s="76" t="s">
        <v>307</v>
      </c>
    </row>
    <row r="12" spans="1:8" ht="19.95" customHeight="1">
      <c r="A12" s="76">
        <f t="shared" si="0"/>
        <v>11</v>
      </c>
      <c r="B12" s="78">
        <v>44135</v>
      </c>
      <c r="C12" s="78" t="s">
        <v>273</v>
      </c>
      <c r="D12" s="78" t="s">
        <v>274</v>
      </c>
      <c r="E12" s="79" t="s">
        <v>275</v>
      </c>
      <c r="F12" s="79" t="s">
        <v>293</v>
      </c>
      <c r="G12" s="79">
        <v>260</v>
      </c>
      <c r="H12" s="76" t="s">
        <v>308</v>
      </c>
    </row>
    <row r="13" spans="1:8" ht="19.95" customHeight="1">
      <c r="A13" s="76">
        <f t="shared" si="0"/>
        <v>12</v>
      </c>
      <c r="B13" s="77">
        <v>44135</v>
      </c>
      <c r="C13" s="77" t="s">
        <v>273</v>
      </c>
      <c r="D13" s="77" t="s">
        <v>277</v>
      </c>
      <c r="E13" s="76" t="s">
        <v>294</v>
      </c>
      <c r="F13" s="76" t="s">
        <v>295</v>
      </c>
      <c r="G13" s="76">
        <v>450</v>
      </c>
      <c r="H13" s="76" t="s">
        <v>309</v>
      </c>
    </row>
    <row r="14" spans="1:8" ht="19.95" customHeight="1">
      <c r="A14" s="76">
        <f t="shared" si="0"/>
        <v>13</v>
      </c>
      <c r="B14" s="77">
        <v>44135</v>
      </c>
      <c r="C14" s="77" t="s">
        <v>282</v>
      </c>
      <c r="D14" s="77" t="s">
        <v>274</v>
      </c>
      <c r="E14" s="76" t="s">
        <v>294</v>
      </c>
      <c r="F14" s="76" t="s">
        <v>296</v>
      </c>
      <c r="G14" s="76">
        <v>300</v>
      </c>
      <c r="H14" s="76" t="s">
        <v>310</v>
      </c>
    </row>
    <row r="15" spans="1:8" ht="19.95" customHeight="1">
      <c r="A15" s="115" t="s">
        <v>297</v>
      </c>
      <c r="B15" s="115"/>
      <c r="C15" s="115"/>
      <c r="D15" s="115"/>
      <c r="E15" s="115"/>
      <c r="F15" s="115"/>
      <c r="G15" s="76">
        <f>SUM(G2:G14)</f>
        <v>4250</v>
      </c>
      <c r="H15" s="80"/>
    </row>
  </sheetData>
  <mergeCells count="1">
    <mergeCell ref="A15:F15"/>
  </mergeCells>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Quotation</vt:lpstr>
      <vt:lpstr>分房表</vt:lpstr>
      <vt:lpstr>机票明细</vt:lpstr>
      <vt:lpstr>用车明细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Windows 用户</cp:lastModifiedBy>
  <cp:lastPrinted>2020-10-28T03:51:13Z</cp:lastPrinted>
  <dcterms:created xsi:type="dcterms:W3CDTF">2006-09-13T11:21:00Z</dcterms:created>
  <dcterms:modified xsi:type="dcterms:W3CDTF">2020-11-27T05:34:38Z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