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/Desktop/ZPMC SUMMIT 2020/旅游车辆/康辉/"/>
    </mc:Choice>
  </mc:AlternateContent>
  <xr:revisionPtr revIDLastSave="0" documentId="13_ncr:1_{5D825347-94F7-6741-9066-8FDFFD0937FD}" xr6:coauthVersionLast="36" xr6:coauthVersionMax="36" xr10:uidLastSave="{00000000-0000-0000-0000-000000000000}"/>
  <bookViews>
    <workbookView xWindow="640" yWindow="500" windowWidth="24400" windowHeight="14520" xr2:uid="{00000000-000D-0000-FFFF-FFFF00000000}"/>
  </bookViews>
  <sheets>
    <sheet name="论坛" sheetId="1" r:id="rId1"/>
  </sheets>
  <definedNames>
    <definedName name="_xlnm.Print_Area" localSheetId="0">论坛!$A$1:$F$44</definedName>
    <definedName name="_xlnm.Print_Titles" localSheetId="0">论坛!$1:$2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31" i="1" l="1"/>
  <c r="F30" i="1"/>
  <c r="F29" i="1"/>
  <c r="F28" i="1"/>
  <c r="F37" i="1"/>
  <c r="F36" i="1"/>
  <c r="F35" i="1"/>
  <c r="F34" i="1"/>
  <c r="F26" i="1"/>
  <c r="F25" i="1"/>
  <c r="F15" i="1"/>
  <c r="F20" i="1"/>
  <c r="F22" i="1"/>
  <c r="F21" i="1"/>
  <c r="F19" i="1"/>
  <c r="F18" i="1"/>
  <c r="F17" i="1"/>
  <c r="F7" i="1"/>
  <c r="F11" i="1"/>
  <c r="F16" i="1"/>
  <c r="F14" i="1"/>
  <c r="F10" i="1"/>
  <c r="F6" i="1"/>
  <c r="F9" i="1"/>
  <c r="F5" i="1"/>
  <c r="F27" i="1" l="1"/>
  <c r="F33" i="1" l="1"/>
  <c r="F32" i="1"/>
  <c r="F24" i="1"/>
  <c r="F8" i="1" l="1"/>
  <c r="F4" i="1"/>
  <c r="F38" i="1" l="1"/>
  <c r="F12" i="1" l="1"/>
  <c r="F13" i="1"/>
  <c r="F23" i="1"/>
  <c r="F39" i="1"/>
  <c r="F3" i="1" l="1"/>
  <c r="F40" i="1" s="1"/>
  <c r="F41" i="1" l="1"/>
  <c r="F42" i="1" s="1"/>
  <c r="F43" i="1" s="1"/>
</calcChain>
</file>

<file path=xl/sharedStrings.xml><?xml version="1.0" encoding="utf-8"?>
<sst xmlns="http://schemas.openxmlformats.org/spreadsheetml/2006/main" count="58" uniqueCount="56">
  <si>
    <t>总价（含税）</t>
    <phoneticPr fontId="0" type="noConversion"/>
  </si>
  <si>
    <t>数量</t>
    <phoneticPr fontId="0" type="noConversion"/>
  </si>
  <si>
    <t>单价（不含税）</t>
    <phoneticPr fontId="0" type="noConversion"/>
  </si>
  <si>
    <t>描述</t>
    <phoneticPr fontId="0" type="noConversion"/>
  </si>
  <si>
    <t>项目</t>
    <phoneticPr fontId="0" type="noConversion"/>
  </si>
  <si>
    <t>序号</t>
    <phoneticPr fontId="0" type="noConversion"/>
  </si>
  <si>
    <t>价格（RMB不含税）</t>
    <phoneticPr fontId="0" type="noConversion"/>
  </si>
  <si>
    <t>车辆租赁与旅游</t>
    <phoneticPr fontId="0" type="noConversion"/>
  </si>
  <si>
    <t>11月10日机场接机</t>
    <phoneticPr fontId="7" type="noConversion"/>
  </si>
  <si>
    <t>小计</t>
    <phoneticPr fontId="0" type="noConversion"/>
  </si>
  <si>
    <t>11月12日上午自愿活动市内参观</t>
    <phoneticPr fontId="7" type="noConversion"/>
  </si>
  <si>
    <t>接机人员</t>
    <phoneticPr fontId="7" type="noConversion"/>
  </si>
  <si>
    <t>车辆调度总控人员</t>
    <phoneticPr fontId="7" type="noConversion"/>
  </si>
  <si>
    <t>1人，需与客户直接沟通，对接接送机航班表</t>
    <phoneticPr fontId="7" type="noConversion"/>
  </si>
  <si>
    <t>虹桥机场、虹桥高铁站，浦东机场，每个出口需有人举牌，有人引路到停车场。人员数量为预估，按实际航班信息最终确定接机人员数量。</t>
    <phoneticPr fontId="7" type="noConversion"/>
  </si>
  <si>
    <t>税率6%（增值税专用发票）</t>
    <phoneticPr fontId="0" type="noConversion"/>
  </si>
  <si>
    <t>GL8，虹桥机场或虹桥高铁站-浦东香格里拉，单程</t>
    <phoneticPr fontId="0" type="noConversion"/>
  </si>
  <si>
    <t>GL8，浦东机场-浦东香格里拉，单程</t>
    <phoneticPr fontId="0" type="noConversion"/>
  </si>
  <si>
    <t>考斯特，虹桥机场或虹桥高铁站-浦东香格里拉</t>
    <phoneticPr fontId="7" type="noConversion"/>
  </si>
  <si>
    <t>考斯特，浦东机场-浦东香格里拉</t>
    <phoneticPr fontId="7" type="noConversion"/>
  </si>
  <si>
    <t>GL8，虹桥机场或虹桥高铁站，停车费</t>
    <phoneticPr fontId="0" type="noConversion"/>
  </si>
  <si>
    <t>GL8，浦东机场，停车费</t>
    <phoneticPr fontId="0" type="noConversion"/>
  </si>
  <si>
    <t>GL8，虹桥机场或虹桥高铁站，备车</t>
    <phoneticPr fontId="0" type="noConversion"/>
  </si>
  <si>
    <t>GL8，浦东机场，备车</t>
    <phoneticPr fontId="0" type="noConversion"/>
  </si>
  <si>
    <t>GL8，虹桥机场或虹桥高铁站，备车超时费</t>
    <phoneticPr fontId="0" type="noConversion"/>
  </si>
  <si>
    <t>GL8，浦东机场，备车超时费</t>
    <phoneticPr fontId="0" type="noConversion"/>
  </si>
  <si>
    <t>免洗洗手液</t>
    <phoneticPr fontId="7" type="noConversion"/>
  </si>
  <si>
    <t>口罩</t>
    <phoneticPr fontId="7" type="noConversion"/>
  </si>
  <si>
    <t>11月11日上午自愿活动市内参观</t>
    <phoneticPr fontId="7" type="noConversion"/>
  </si>
  <si>
    <t>考斯特，振华重工-浦东机场-崇明-振华重工-浦东香格里拉 超时超公里停车费</t>
    <phoneticPr fontId="7" type="noConversion"/>
  </si>
  <si>
    <t>GL8,浦东香格里拉，备车</t>
    <phoneticPr fontId="7" type="noConversion"/>
  </si>
  <si>
    <t>GL8,浦东香格里拉送浦东机场</t>
    <phoneticPr fontId="7" type="noConversion"/>
  </si>
  <si>
    <t>GL8,浦东香格里拉，备车超时费，超公里，停车费</t>
    <phoneticPr fontId="7" type="noConversion"/>
  </si>
  <si>
    <t>GL8,浦东香格里拉送虹桥机场</t>
    <phoneticPr fontId="7" type="noConversion"/>
  </si>
  <si>
    <t>导游，半天，5人（上海中心，四行仓库，中共二大，科技馆，豫园）</t>
    <phoneticPr fontId="7" type="noConversion"/>
  </si>
  <si>
    <t>GL8，市内，半天</t>
    <phoneticPr fontId="7" type="noConversion"/>
  </si>
  <si>
    <t>考斯特，市内，半天</t>
    <phoneticPr fontId="7" type="noConversion"/>
  </si>
  <si>
    <t>33座大巴，市内，半天</t>
    <phoneticPr fontId="7" type="noConversion"/>
  </si>
  <si>
    <t>GL8，浦东香格里拉-虹桥机场或虹桥火车站，单程</t>
    <phoneticPr fontId="0" type="noConversion"/>
  </si>
  <si>
    <t>GL8，浦东香格里拉-浦东机场，单程</t>
    <phoneticPr fontId="0" type="noConversion"/>
  </si>
  <si>
    <t>GL8，浦东香格里拉，全天备车</t>
    <phoneticPr fontId="7" type="noConversion"/>
  </si>
  <si>
    <t>GL8，浦东香格里拉，全天备车超时费</t>
    <phoneticPr fontId="7" type="noConversion"/>
  </si>
  <si>
    <t>11月12日送机</t>
    <phoneticPr fontId="7" type="noConversion"/>
  </si>
  <si>
    <t>11月13日送机</t>
    <phoneticPr fontId="7" type="noConversion"/>
  </si>
  <si>
    <t>浦东香格里拉，半天用车，停车费</t>
    <phoneticPr fontId="7" type="noConversion"/>
  </si>
  <si>
    <t>11月12日景点门票</t>
    <phoneticPr fontId="7" type="noConversion"/>
  </si>
  <si>
    <t>上海中心</t>
    <phoneticPr fontId="7" type="noConversion"/>
  </si>
  <si>
    <t>上海科技馆</t>
    <phoneticPr fontId="7" type="noConversion"/>
  </si>
  <si>
    <t>豫园</t>
    <phoneticPr fontId="7" type="noConversion"/>
  </si>
  <si>
    <t>震旦</t>
    <phoneticPr fontId="7" type="noConversion"/>
  </si>
  <si>
    <t>服务费</t>
    <phoneticPr fontId="7" type="noConversion"/>
  </si>
  <si>
    <t>GL8，浦东机场-崇明，往返</t>
    <phoneticPr fontId="7" type="noConversion"/>
  </si>
  <si>
    <t>考斯特，振华重工-浦东机场-崇明-振华重工-浦东香格里拉，8小时，100公里</t>
    <phoneticPr fontId="7" type="noConversion"/>
  </si>
  <si>
    <t>原合同金额</t>
    <phoneticPr fontId="0" type="noConversion"/>
  </si>
  <si>
    <t>追加（含税）</t>
    <phoneticPr fontId="0" type="noConversion"/>
  </si>
  <si>
    <t>ZPMC Smart Solution 2020 Shanghai-车辆租赁与旅游结算单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</si>
</sst>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176" formatCode="0_);[Red]\(0\)"/>
    <numFmt numFmtId="177" formatCode="\¥#,##0.00_);[Red]\(\¥#,##0.00\)"/>
  </numFmts>
  <fonts count="17">
    <font>
      <sz val="11"/>
      <color theme="1"/>
      <name val="宋体"/>
      <family val="2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2"/>
      <scheme val="minor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1"/>
      <color theme="1"/>
      <name val="Calibri Light"/>
      <family val="2"/>
    </font>
    <font>
      <sz val="11"/>
      <color theme="1"/>
      <name val="Calibri"/>
      <family val="2"/>
    </font>
    <font>
      <b/>
      <sz val="14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4"/>
      <color theme="1"/>
      <name val="宋体"/>
      <family val="2"/>
      <scheme val="minor"/>
    </font>
    <font>
      <sz val="12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4" fillId="0" borderId="0">
      <alignment vertical="center"/>
    </xf>
  </cellStyleXfs>
  <cellXfs count="69">
    <xf numFmtId="0" fontId="0" fillId="0" borderId="0" xfId="0"/>
    <xf numFmtId="0" fontId="0" fillId="0" borderId="0" xfId="0" applyFill="1"/>
    <xf numFmtId="8" fontId="0" fillId="0" borderId="0" xfId="0" applyNumberFormat="1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/>
    <xf numFmtId="176" fontId="4" fillId="2" borderId="1" xfId="0" applyNumberFormat="1" applyFon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76" fontId="4" fillId="0" borderId="1" xfId="0" applyNumberFormat="1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8" fontId="8" fillId="0" borderId="0" xfId="0" applyNumberFormat="1" applyFont="1" applyFill="1"/>
    <xf numFmtId="0" fontId="8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8" fontId="10" fillId="0" borderId="0" xfId="0" applyNumberFormat="1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8" fontId="11" fillId="0" borderId="0" xfId="0" applyNumberFormat="1" applyFont="1" applyFill="1"/>
    <xf numFmtId="0" fontId="11" fillId="0" borderId="0" xfId="0" applyFont="1" applyFill="1" applyAlignment="1">
      <alignment horizontal="right"/>
    </xf>
    <xf numFmtId="8" fontId="5" fillId="0" borderId="1" xfId="0" applyNumberFormat="1" applyFont="1" applyFill="1" applyBorder="1" applyAlignment="1">
      <alignment vertical="center" wrapText="1"/>
    </xf>
    <xf numFmtId="8" fontId="6" fillId="0" borderId="8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8" fontId="3" fillId="3" borderId="8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center" vertical="center"/>
    </xf>
    <xf numFmtId="8" fontId="4" fillId="0" borderId="8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left" vertical="center"/>
    </xf>
    <xf numFmtId="8" fontId="4" fillId="2" borderId="8" xfId="0" applyNumberFormat="1" applyFont="1" applyFill="1" applyBorder="1" applyAlignment="1">
      <alignment horizontal="right" vertical="center"/>
    </xf>
    <xf numFmtId="8" fontId="4" fillId="4" borderId="8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 wrapText="1"/>
    </xf>
    <xf numFmtId="8" fontId="5" fillId="0" borderId="8" xfId="0" applyNumberFormat="1" applyFont="1" applyFill="1" applyBorder="1" applyAlignment="1">
      <alignment vertical="center"/>
    </xf>
    <xf numFmtId="176" fontId="4" fillId="4" borderId="9" xfId="0" applyNumberFormat="1" applyFont="1" applyFill="1" applyBorder="1" applyAlignment="1">
      <alignment horizontal="left" vertical="center"/>
    </xf>
    <xf numFmtId="176" fontId="4" fillId="4" borderId="3" xfId="0" applyNumberFormat="1" applyFont="1" applyFill="1" applyBorder="1" applyAlignment="1">
      <alignment horizontal="left" vertical="center"/>
    </xf>
    <xf numFmtId="176" fontId="4" fillId="4" borderId="2" xfId="0" applyNumberFormat="1" applyFont="1" applyFill="1" applyBorder="1" applyAlignment="1">
      <alignment horizontal="left" vertical="center"/>
    </xf>
    <xf numFmtId="8" fontId="1" fillId="3" borderId="8" xfId="0" applyNumberFormat="1" applyFont="1" applyFill="1" applyBorder="1" applyAlignment="1">
      <alignment horizontal="right" vertical="center"/>
    </xf>
    <xf numFmtId="0" fontId="15" fillId="0" borderId="0" xfId="0" applyFont="1" applyFill="1"/>
    <xf numFmtId="8" fontId="12" fillId="3" borderId="13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8" fontId="16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8" fontId="1" fillId="3" borderId="18" xfId="0" applyNumberFormat="1" applyFont="1" applyFill="1" applyBorder="1" applyAlignment="1">
      <alignment horizontal="right" vertical="center"/>
    </xf>
    <xf numFmtId="176" fontId="1" fillId="3" borderId="14" xfId="0" applyNumberFormat="1" applyFont="1" applyFill="1" applyBorder="1" applyAlignment="1">
      <alignment horizontal="left" vertical="center"/>
    </xf>
    <xf numFmtId="176" fontId="1" fillId="3" borderId="15" xfId="0" applyNumberFormat="1" applyFont="1" applyFill="1" applyBorder="1" applyAlignment="1">
      <alignment horizontal="left" vertical="center"/>
    </xf>
    <xf numFmtId="176" fontId="1" fillId="3" borderId="17" xfId="0" applyNumberFormat="1" applyFont="1" applyFill="1" applyBorder="1" applyAlignment="1">
      <alignment horizontal="left" vertical="center"/>
    </xf>
    <xf numFmtId="176" fontId="12" fillId="3" borderId="10" xfId="0" applyNumberFormat="1" applyFont="1" applyFill="1" applyBorder="1" applyAlignment="1">
      <alignment horizontal="left" vertical="center"/>
    </xf>
    <xf numFmtId="176" fontId="12" fillId="3" borderId="11" xfId="0" applyNumberFormat="1" applyFont="1" applyFill="1" applyBorder="1" applyAlignment="1">
      <alignment horizontal="left" vertical="center"/>
    </xf>
    <xf numFmtId="176" fontId="12" fillId="3" borderId="12" xfId="0" applyNumberFormat="1" applyFont="1" applyFill="1" applyBorder="1" applyAlignment="1">
      <alignment horizontal="left" vertical="center"/>
    </xf>
    <xf numFmtId="176" fontId="9" fillId="0" borderId="14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4" fillId="4" borderId="9" xfId="0" applyNumberFormat="1" applyFont="1" applyFill="1" applyBorder="1" applyAlignment="1">
      <alignment horizontal="left" vertical="center"/>
    </xf>
    <xf numFmtId="176" fontId="4" fillId="4" borderId="3" xfId="0" applyNumberFormat="1" applyFont="1" applyFill="1" applyBorder="1" applyAlignment="1">
      <alignment horizontal="left" vertical="center"/>
    </xf>
    <xf numFmtId="176" fontId="4" fillId="4" borderId="2" xfId="0" applyNumberFormat="1" applyFont="1" applyFill="1" applyBorder="1" applyAlignment="1">
      <alignment horizontal="left" vertical="center"/>
    </xf>
    <xf numFmtId="176" fontId="1" fillId="3" borderId="7" xfId="0" applyNumberFormat="1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176" fontId="3" fillId="3" borderId="9" xfId="0" applyNumberFormat="1" applyFont="1" applyFill="1" applyBorder="1" applyAlignment="1">
      <alignment horizontal="left" vertical="center"/>
    </xf>
    <xf numFmtId="176" fontId="3" fillId="3" borderId="3" xfId="0" applyNumberFormat="1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 2" xfId="2" xr:uid="{00000000-0005-0000-0000-000001000000}"/>
    <cellStyle name="普通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="90" zoomScaleNormal="90" zoomScaleSheetLayoutView="80" zoomScalePageLayoutView="70" workbookViewId="0">
      <pane ySplit="2" topLeftCell="A34" activePane="bottomLeft" state="frozen"/>
      <selection pane="bottomLeft" activeCell="C52" sqref="C52"/>
    </sheetView>
  </sheetViews>
  <sheetFormatPr baseColWidth="10" defaultColWidth="8.6640625" defaultRowHeight="14"/>
  <cols>
    <col min="1" max="1" width="14.5" style="4" customWidth="1"/>
    <col min="2" max="2" width="45.5" style="3" customWidth="1"/>
    <col min="3" max="3" width="64.1640625" style="3" customWidth="1"/>
    <col min="4" max="4" width="15.5" style="2" customWidth="1"/>
    <col min="5" max="5" width="15.5" style="12" customWidth="1"/>
    <col min="6" max="6" width="30.33203125" style="2" customWidth="1"/>
    <col min="7" max="16384" width="8.6640625" style="1"/>
  </cols>
  <sheetData>
    <row r="1" spans="1:6" s="8" customFormat="1" ht="40" customHeight="1">
      <c r="A1" s="55" t="s">
        <v>55</v>
      </c>
      <c r="B1" s="56"/>
      <c r="C1" s="56"/>
      <c r="D1" s="56"/>
      <c r="E1" s="56"/>
      <c r="F1" s="57"/>
    </row>
    <row r="2" spans="1:6" s="8" customFormat="1" ht="20" customHeight="1">
      <c r="A2" s="30" t="s">
        <v>5</v>
      </c>
      <c r="B2" s="9" t="s">
        <v>4</v>
      </c>
      <c r="C2" s="9" t="s">
        <v>3</v>
      </c>
      <c r="D2" s="10" t="s">
        <v>2</v>
      </c>
      <c r="E2" s="9" t="s">
        <v>1</v>
      </c>
      <c r="F2" s="31" t="s">
        <v>6</v>
      </c>
    </row>
    <row r="3" spans="1:6" s="8" customFormat="1" ht="20" customHeight="1">
      <c r="A3" s="32" t="s">
        <v>7</v>
      </c>
      <c r="B3" s="6"/>
      <c r="C3" s="6"/>
      <c r="D3" s="7"/>
      <c r="E3" s="6"/>
      <c r="F3" s="33">
        <f>SUM(F4:F39)</f>
        <v>71521</v>
      </c>
    </row>
    <row r="4" spans="1:6" s="8" customFormat="1" ht="20" customHeight="1">
      <c r="A4" s="28">
        <v>1</v>
      </c>
      <c r="B4" s="58" t="s">
        <v>8</v>
      </c>
      <c r="C4" s="26" t="s">
        <v>16</v>
      </c>
      <c r="D4" s="35">
        <v>320</v>
      </c>
      <c r="E4" s="27">
        <v>16</v>
      </c>
      <c r="F4" s="36">
        <f t="shared" ref="F4:F11" si="0">D4*E4</f>
        <v>5120</v>
      </c>
    </row>
    <row r="5" spans="1:6" s="8" customFormat="1" ht="20" customHeight="1">
      <c r="A5" s="28">
        <v>2</v>
      </c>
      <c r="B5" s="59"/>
      <c r="C5" s="26" t="s">
        <v>20</v>
      </c>
      <c r="D5" s="35">
        <v>440</v>
      </c>
      <c r="E5" s="27">
        <v>1</v>
      </c>
      <c r="F5" s="36">
        <f t="shared" si="0"/>
        <v>440</v>
      </c>
    </row>
    <row r="6" spans="1:6" s="8" customFormat="1" ht="20" customHeight="1">
      <c r="A6" s="28">
        <v>3</v>
      </c>
      <c r="B6" s="59"/>
      <c r="C6" s="26" t="s">
        <v>22</v>
      </c>
      <c r="D6" s="35">
        <v>1000</v>
      </c>
      <c r="E6" s="27">
        <v>3</v>
      </c>
      <c r="F6" s="36">
        <f t="shared" si="0"/>
        <v>3000</v>
      </c>
    </row>
    <row r="7" spans="1:6" s="8" customFormat="1" ht="20" customHeight="1">
      <c r="A7" s="28">
        <v>4</v>
      </c>
      <c r="B7" s="59"/>
      <c r="C7" s="26" t="s">
        <v>24</v>
      </c>
      <c r="D7" s="35">
        <v>300</v>
      </c>
      <c r="E7" s="27">
        <v>1</v>
      </c>
      <c r="F7" s="36">
        <f t="shared" si="0"/>
        <v>300</v>
      </c>
    </row>
    <row r="8" spans="1:6" s="8" customFormat="1" ht="20" customHeight="1">
      <c r="A8" s="28">
        <v>5</v>
      </c>
      <c r="B8" s="59"/>
      <c r="C8" s="26" t="s">
        <v>17</v>
      </c>
      <c r="D8" s="35">
        <v>410</v>
      </c>
      <c r="E8" s="27">
        <v>9</v>
      </c>
      <c r="F8" s="36">
        <f t="shared" si="0"/>
        <v>3690</v>
      </c>
    </row>
    <row r="9" spans="1:6" s="8" customFormat="1" ht="20" customHeight="1">
      <c r="A9" s="28">
        <v>6</v>
      </c>
      <c r="B9" s="59"/>
      <c r="C9" s="26" t="s">
        <v>21</v>
      </c>
      <c r="D9" s="35">
        <v>310</v>
      </c>
      <c r="E9" s="27">
        <v>1</v>
      </c>
      <c r="F9" s="36">
        <f t="shared" si="0"/>
        <v>310</v>
      </c>
    </row>
    <row r="10" spans="1:6" s="8" customFormat="1" ht="20" customHeight="1">
      <c r="A10" s="28">
        <v>7</v>
      </c>
      <c r="B10" s="59"/>
      <c r="C10" s="26" t="s">
        <v>23</v>
      </c>
      <c r="D10" s="35">
        <v>1000</v>
      </c>
      <c r="E10" s="27">
        <v>3</v>
      </c>
      <c r="F10" s="36">
        <f t="shared" si="0"/>
        <v>3000</v>
      </c>
    </row>
    <row r="11" spans="1:6" s="8" customFormat="1" ht="20" customHeight="1">
      <c r="A11" s="28">
        <v>8</v>
      </c>
      <c r="B11" s="59"/>
      <c r="C11" s="26" t="s">
        <v>25</v>
      </c>
      <c r="D11" s="35">
        <v>150</v>
      </c>
      <c r="E11" s="27">
        <v>1</v>
      </c>
      <c r="F11" s="36">
        <f t="shared" si="0"/>
        <v>150</v>
      </c>
    </row>
    <row r="12" spans="1:6" s="8" customFormat="1" ht="20" customHeight="1">
      <c r="A12" s="28">
        <v>9</v>
      </c>
      <c r="B12" s="59"/>
      <c r="C12" s="26" t="s">
        <v>18</v>
      </c>
      <c r="D12" s="35">
        <v>700</v>
      </c>
      <c r="E12" s="27">
        <v>2</v>
      </c>
      <c r="F12" s="36">
        <f t="shared" ref="F12:F39" si="1">D12*E12</f>
        <v>1400</v>
      </c>
    </row>
    <row r="13" spans="1:6" s="8" customFormat="1" ht="20" customHeight="1">
      <c r="A13" s="28">
        <v>10</v>
      </c>
      <c r="B13" s="59"/>
      <c r="C13" s="26" t="s">
        <v>19</v>
      </c>
      <c r="D13" s="35">
        <v>850</v>
      </c>
      <c r="E13" s="27">
        <v>2</v>
      </c>
      <c r="F13" s="36">
        <f t="shared" si="1"/>
        <v>1700</v>
      </c>
    </row>
    <row r="14" spans="1:6" s="8" customFormat="1" ht="20" customHeight="1">
      <c r="A14" s="28">
        <v>11</v>
      </c>
      <c r="B14" s="59"/>
      <c r="C14" s="26" t="s">
        <v>52</v>
      </c>
      <c r="D14" s="35">
        <v>1900</v>
      </c>
      <c r="E14" s="27">
        <v>1</v>
      </c>
      <c r="F14" s="36">
        <f t="shared" si="1"/>
        <v>1900</v>
      </c>
    </row>
    <row r="15" spans="1:6" s="8" customFormat="1" ht="20" customHeight="1">
      <c r="A15" s="28">
        <v>12</v>
      </c>
      <c r="B15" s="59"/>
      <c r="C15" s="26" t="s">
        <v>29</v>
      </c>
      <c r="D15" s="35">
        <v>636</v>
      </c>
      <c r="E15" s="27">
        <v>1</v>
      </c>
      <c r="F15" s="36">
        <f t="shared" si="1"/>
        <v>636</v>
      </c>
    </row>
    <row r="16" spans="1:6" s="8" customFormat="1" ht="20" customHeight="1">
      <c r="A16" s="28">
        <v>13</v>
      </c>
      <c r="B16" s="59"/>
      <c r="C16" s="26" t="s">
        <v>51</v>
      </c>
      <c r="D16" s="35">
        <v>800</v>
      </c>
      <c r="E16" s="27">
        <v>1</v>
      </c>
      <c r="F16" s="36">
        <f t="shared" si="1"/>
        <v>800</v>
      </c>
    </row>
    <row r="17" spans="1:6" s="8" customFormat="1" ht="20" customHeight="1">
      <c r="A17" s="28">
        <v>14</v>
      </c>
      <c r="B17" s="59"/>
      <c r="C17" s="26" t="s">
        <v>26</v>
      </c>
      <c r="D17" s="35">
        <v>300</v>
      </c>
      <c r="E17" s="27">
        <v>1</v>
      </c>
      <c r="F17" s="36">
        <f t="shared" si="1"/>
        <v>300</v>
      </c>
    </row>
    <row r="18" spans="1:6" s="8" customFormat="1" ht="20" customHeight="1">
      <c r="A18" s="28">
        <v>15</v>
      </c>
      <c r="B18" s="60"/>
      <c r="C18" s="26" t="s">
        <v>27</v>
      </c>
      <c r="D18" s="35">
        <v>150</v>
      </c>
      <c r="E18" s="27">
        <v>1</v>
      </c>
      <c r="F18" s="36">
        <f t="shared" si="1"/>
        <v>150</v>
      </c>
    </row>
    <row r="19" spans="1:6" s="8" customFormat="1" ht="20" customHeight="1">
      <c r="A19" s="28">
        <v>16</v>
      </c>
      <c r="B19" s="58" t="s">
        <v>28</v>
      </c>
      <c r="C19" s="26" t="s">
        <v>30</v>
      </c>
      <c r="D19" s="35">
        <v>700</v>
      </c>
      <c r="E19" s="27">
        <v>4</v>
      </c>
      <c r="F19" s="36">
        <f t="shared" ref="F19:F22" si="2">D19*E19</f>
        <v>2800</v>
      </c>
    </row>
    <row r="20" spans="1:6" s="8" customFormat="1" ht="20" customHeight="1">
      <c r="A20" s="28">
        <v>17</v>
      </c>
      <c r="B20" s="59"/>
      <c r="C20" s="26" t="s">
        <v>31</v>
      </c>
      <c r="D20" s="35">
        <v>410</v>
      </c>
      <c r="E20" s="27">
        <v>1</v>
      </c>
      <c r="F20" s="36">
        <f t="shared" si="2"/>
        <v>410</v>
      </c>
    </row>
    <row r="21" spans="1:6" s="8" customFormat="1" ht="26" customHeight="1">
      <c r="A21" s="28">
        <v>18</v>
      </c>
      <c r="B21" s="59"/>
      <c r="C21" s="26" t="s">
        <v>32</v>
      </c>
      <c r="D21" s="35">
        <v>420</v>
      </c>
      <c r="E21" s="27">
        <v>1</v>
      </c>
      <c r="F21" s="36">
        <f t="shared" si="2"/>
        <v>420</v>
      </c>
    </row>
    <row r="22" spans="1:6" s="8" customFormat="1" ht="25" customHeight="1">
      <c r="A22" s="28">
        <v>19</v>
      </c>
      <c r="B22" s="60"/>
      <c r="C22" s="26" t="s">
        <v>33</v>
      </c>
      <c r="D22" s="24">
        <v>320</v>
      </c>
      <c r="E22" s="27">
        <v>2</v>
      </c>
      <c r="F22" s="36">
        <f t="shared" si="2"/>
        <v>640</v>
      </c>
    </row>
    <row r="23" spans="1:6" s="8" customFormat="1" ht="20" customHeight="1">
      <c r="A23" s="28">
        <v>20</v>
      </c>
      <c r="B23" s="58" t="s">
        <v>10</v>
      </c>
      <c r="C23" s="26" t="s">
        <v>35</v>
      </c>
      <c r="D23" s="35">
        <v>700</v>
      </c>
      <c r="E23" s="27">
        <v>5</v>
      </c>
      <c r="F23" s="36">
        <f t="shared" si="1"/>
        <v>3500</v>
      </c>
    </row>
    <row r="24" spans="1:6" s="8" customFormat="1" ht="26" customHeight="1">
      <c r="A24" s="28">
        <v>21</v>
      </c>
      <c r="B24" s="59"/>
      <c r="C24" s="26" t="s">
        <v>36</v>
      </c>
      <c r="D24" s="35">
        <v>1000</v>
      </c>
      <c r="E24" s="27">
        <v>2</v>
      </c>
      <c r="F24" s="36">
        <f t="shared" si="1"/>
        <v>2000</v>
      </c>
    </row>
    <row r="25" spans="1:6" s="8" customFormat="1" ht="26" customHeight="1">
      <c r="A25" s="28">
        <v>22</v>
      </c>
      <c r="B25" s="59"/>
      <c r="C25" s="26" t="s">
        <v>37</v>
      </c>
      <c r="D25" s="35">
        <v>1200</v>
      </c>
      <c r="E25" s="27">
        <v>1</v>
      </c>
      <c r="F25" s="36">
        <f t="shared" si="1"/>
        <v>1200</v>
      </c>
    </row>
    <row r="26" spans="1:6" s="8" customFormat="1" ht="26" customHeight="1">
      <c r="A26" s="28">
        <v>23</v>
      </c>
      <c r="B26" s="59"/>
      <c r="C26" s="26" t="s">
        <v>44</v>
      </c>
      <c r="D26" s="35">
        <v>100</v>
      </c>
      <c r="E26" s="27">
        <v>1</v>
      </c>
      <c r="F26" s="36">
        <f t="shared" si="1"/>
        <v>100</v>
      </c>
    </row>
    <row r="27" spans="1:6" s="8" customFormat="1" ht="25" customHeight="1">
      <c r="A27" s="28">
        <v>24</v>
      </c>
      <c r="B27" s="60"/>
      <c r="C27" s="26" t="s">
        <v>34</v>
      </c>
      <c r="D27" s="24">
        <v>600</v>
      </c>
      <c r="E27" s="27">
        <v>5</v>
      </c>
      <c r="F27" s="36">
        <f t="shared" si="1"/>
        <v>3000</v>
      </c>
    </row>
    <row r="28" spans="1:6" s="8" customFormat="1" ht="25" customHeight="1">
      <c r="A28" s="28">
        <v>25</v>
      </c>
      <c r="B28" s="58" t="s">
        <v>45</v>
      </c>
      <c r="C28" s="26" t="s">
        <v>46</v>
      </c>
      <c r="D28" s="24">
        <v>180</v>
      </c>
      <c r="E28" s="27">
        <v>17</v>
      </c>
      <c r="F28" s="36">
        <f t="shared" si="1"/>
        <v>3060</v>
      </c>
    </row>
    <row r="29" spans="1:6" s="8" customFormat="1" ht="25" customHeight="1">
      <c r="A29" s="28">
        <v>26</v>
      </c>
      <c r="B29" s="59"/>
      <c r="C29" s="26" t="s">
        <v>47</v>
      </c>
      <c r="D29" s="24">
        <v>45</v>
      </c>
      <c r="E29" s="27">
        <v>6</v>
      </c>
      <c r="F29" s="36">
        <f t="shared" si="1"/>
        <v>270</v>
      </c>
    </row>
    <row r="30" spans="1:6" s="8" customFormat="1" ht="25" customHeight="1">
      <c r="A30" s="28">
        <v>27</v>
      </c>
      <c r="B30" s="59"/>
      <c r="C30" s="26" t="s">
        <v>48</v>
      </c>
      <c r="D30" s="24">
        <v>40</v>
      </c>
      <c r="E30" s="27">
        <v>8</v>
      </c>
      <c r="F30" s="36">
        <f t="shared" si="1"/>
        <v>320</v>
      </c>
    </row>
    <row r="31" spans="1:6" s="8" customFormat="1" ht="25" customHeight="1">
      <c r="A31" s="28">
        <v>28</v>
      </c>
      <c r="B31" s="60"/>
      <c r="C31" s="26" t="s">
        <v>49</v>
      </c>
      <c r="D31" s="24">
        <v>55</v>
      </c>
      <c r="E31" s="27">
        <v>3</v>
      </c>
      <c r="F31" s="36">
        <f t="shared" si="1"/>
        <v>165</v>
      </c>
    </row>
    <row r="32" spans="1:6" s="8" customFormat="1" ht="20" customHeight="1">
      <c r="A32" s="28">
        <v>29</v>
      </c>
      <c r="B32" s="58" t="s">
        <v>42</v>
      </c>
      <c r="C32" s="26" t="s">
        <v>38</v>
      </c>
      <c r="D32" s="35">
        <v>320</v>
      </c>
      <c r="E32" s="27">
        <v>12</v>
      </c>
      <c r="F32" s="36">
        <f t="shared" ref="F32:F37" si="3">D32*E32</f>
        <v>3840</v>
      </c>
    </row>
    <row r="33" spans="1:6" s="8" customFormat="1" ht="20" customHeight="1">
      <c r="A33" s="28">
        <v>30</v>
      </c>
      <c r="B33" s="59"/>
      <c r="C33" s="26" t="s">
        <v>39</v>
      </c>
      <c r="D33" s="35">
        <v>410</v>
      </c>
      <c r="E33" s="27">
        <v>7</v>
      </c>
      <c r="F33" s="36">
        <f t="shared" si="3"/>
        <v>2870</v>
      </c>
    </row>
    <row r="34" spans="1:6" s="8" customFormat="1" ht="20" customHeight="1">
      <c r="A34" s="28">
        <v>31</v>
      </c>
      <c r="B34" s="59"/>
      <c r="C34" s="26" t="s">
        <v>40</v>
      </c>
      <c r="D34" s="35">
        <v>1000</v>
      </c>
      <c r="E34" s="27">
        <v>3</v>
      </c>
      <c r="F34" s="36">
        <f t="shared" si="3"/>
        <v>3000</v>
      </c>
    </row>
    <row r="35" spans="1:6" s="8" customFormat="1" ht="20" customHeight="1">
      <c r="A35" s="28">
        <v>32</v>
      </c>
      <c r="B35" s="60"/>
      <c r="C35" s="26" t="s">
        <v>41</v>
      </c>
      <c r="D35" s="35">
        <v>400</v>
      </c>
      <c r="E35" s="27">
        <v>1</v>
      </c>
      <c r="F35" s="36">
        <f t="shared" si="3"/>
        <v>400</v>
      </c>
    </row>
    <row r="36" spans="1:6" s="8" customFormat="1" ht="20" customHeight="1">
      <c r="A36" s="28">
        <v>33</v>
      </c>
      <c r="B36" s="59" t="s">
        <v>43</v>
      </c>
      <c r="C36" s="26" t="s">
        <v>38</v>
      </c>
      <c r="D36" s="35">
        <v>320</v>
      </c>
      <c r="E36" s="27">
        <v>8</v>
      </c>
      <c r="F36" s="36">
        <f t="shared" si="3"/>
        <v>2560</v>
      </c>
    </row>
    <row r="37" spans="1:6" s="8" customFormat="1" ht="26" customHeight="1">
      <c r="A37" s="28">
        <v>34</v>
      </c>
      <c r="B37" s="59"/>
      <c r="C37" s="26" t="s">
        <v>39</v>
      </c>
      <c r="D37" s="35">
        <v>410</v>
      </c>
      <c r="E37" s="27">
        <v>7</v>
      </c>
      <c r="F37" s="36">
        <f t="shared" si="3"/>
        <v>2870</v>
      </c>
    </row>
    <row r="38" spans="1:6" s="8" customFormat="1" ht="36" customHeight="1">
      <c r="A38" s="28">
        <v>35</v>
      </c>
      <c r="B38" s="26" t="s">
        <v>11</v>
      </c>
      <c r="C38" s="26" t="s">
        <v>14</v>
      </c>
      <c r="D38" s="24">
        <v>600</v>
      </c>
      <c r="E38" s="27">
        <v>17</v>
      </c>
      <c r="F38" s="25">
        <f t="shared" si="1"/>
        <v>10200</v>
      </c>
    </row>
    <row r="39" spans="1:6" s="8" customFormat="1" ht="20" customHeight="1">
      <c r="A39" s="28">
        <v>36</v>
      </c>
      <c r="B39" s="26" t="s">
        <v>12</v>
      </c>
      <c r="C39" s="26" t="s">
        <v>13</v>
      </c>
      <c r="D39" s="24">
        <v>1000</v>
      </c>
      <c r="E39" s="27">
        <v>5</v>
      </c>
      <c r="F39" s="25">
        <f t="shared" si="1"/>
        <v>5000</v>
      </c>
    </row>
    <row r="40" spans="1:6" ht="20" customHeight="1">
      <c r="A40" s="61" t="s">
        <v>9</v>
      </c>
      <c r="B40" s="62"/>
      <c r="C40" s="62"/>
      <c r="D40" s="62"/>
      <c r="E40" s="63"/>
      <c r="F40" s="34">
        <f>F3</f>
        <v>71521</v>
      </c>
    </row>
    <row r="41" spans="1:6" ht="20" customHeight="1">
      <c r="A41" s="37" t="s">
        <v>50</v>
      </c>
      <c r="B41" s="38"/>
      <c r="C41" s="38"/>
      <c r="D41" s="38"/>
      <c r="E41" s="39"/>
      <c r="F41" s="34">
        <f>F40*0.1</f>
        <v>7152.1</v>
      </c>
    </row>
    <row r="42" spans="1:6" ht="20" customHeight="1">
      <c r="A42" s="66" t="s">
        <v>15</v>
      </c>
      <c r="B42" s="67"/>
      <c r="C42" s="67"/>
      <c r="D42" s="67"/>
      <c r="E42" s="68"/>
      <c r="F42" s="29">
        <f>SUM(F40:F41)*0.06</f>
        <v>4720.3860000000004</v>
      </c>
    </row>
    <row r="43" spans="1:6" s="5" customFormat="1" ht="20" customHeight="1">
      <c r="A43" s="64" t="s">
        <v>0</v>
      </c>
      <c r="B43" s="65"/>
      <c r="C43" s="65"/>
      <c r="D43" s="65"/>
      <c r="E43" s="65"/>
      <c r="F43" s="40">
        <f>SUM(F40:F42)</f>
        <v>83393.486000000004</v>
      </c>
    </row>
    <row r="44" spans="1:6" s="5" customFormat="1" ht="23" customHeight="1" thickBot="1">
      <c r="A44" s="43"/>
      <c r="B44" s="44"/>
      <c r="C44" s="45"/>
      <c r="D44" s="46"/>
      <c r="E44" s="47"/>
      <c r="F44" s="46"/>
    </row>
    <row r="45" spans="1:6" s="5" customFormat="1" ht="20" customHeight="1">
      <c r="A45" s="49" t="s">
        <v>53</v>
      </c>
      <c r="B45" s="50"/>
      <c r="C45" s="50"/>
      <c r="D45" s="50"/>
      <c r="E45" s="51"/>
      <c r="F45" s="48">
        <v>68199.34</v>
      </c>
    </row>
    <row r="46" spans="1:6" s="41" customFormat="1" ht="27" customHeight="1" thickBot="1">
      <c r="A46" s="52" t="s">
        <v>54</v>
      </c>
      <c r="B46" s="53"/>
      <c r="C46" s="53"/>
      <c r="D46" s="53"/>
      <c r="E46" s="54"/>
      <c r="F46" s="42">
        <f>F43-F45</f>
        <v>15194.146000000008</v>
      </c>
    </row>
    <row r="47" spans="1:6" ht="17">
      <c r="A47" s="13"/>
      <c r="B47" s="11"/>
      <c r="C47" s="11"/>
      <c r="D47" s="14"/>
      <c r="E47" s="15"/>
      <c r="F47" s="14"/>
    </row>
    <row r="48" spans="1:6" ht="15">
      <c r="A48" s="20"/>
      <c r="B48" s="21"/>
      <c r="C48" s="21"/>
      <c r="D48" s="22"/>
      <c r="E48" s="23"/>
      <c r="F48" s="22"/>
    </row>
    <row r="49" spans="1:6" ht="15">
      <c r="A49" s="20"/>
      <c r="B49" s="21"/>
      <c r="C49" s="21"/>
      <c r="D49" s="22"/>
      <c r="E49" s="23"/>
      <c r="F49" s="22"/>
    </row>
    <row r="50" spans="1:6" ht="15">
      <c r="A50" s="20"/>
      <c r="B50" s="21"/>
      <c r="C50" s="21"/>
      <c r="D50" s="22"/>
      <c r="E50" s="23"/>
      <c r="F50" s="22"/>
    </row>
    <row r="51" spans="1:6" ht="15">
      <c r="A51" s="16"/>
      <c r="B51" s="17"/>
      <c r="C51" s="17"/>
      <c r="D51" s="18"/>
      <c r="E51" s="19"/>
      <c r="F51" s="18"/>
    </row>
    <row r="52" spans="1:6" ht="15">
      <c r="A52" s="16"/>
      <c r="B52" s="17"/>
      <c r="C52" s="17"/>
      <c r="D52" s="18"/>
      <c r="E52" s="19"/>
      <c r="F52" s="18"/>
    </row>
    <row r="53" spans="1:6" ht="15">
      <c r="A53" s="16"/>
      <c r="B53" s="17"/>
      <c r="C53" s="17"/>
      <c r="D53" s="18"/>
      <c r="E53" s="19"/>
      <c r="F53" s="18"/>
    </row>
    <row r="54" spans="1:6" ht="15">
      <c r="A54" s="16"/>
      <c r="B54" s="17"/>
      <c r="C54" s="17"/>
      <c r="D54" s="18"/>
      <c r="E54" s="19"/>
      <c r="F54" s="18"/>
    </row>
    <row r="55" spans="1:6" ht="15">
      <c r="A55" s="16"/>
      <c r="B55" s="17"/>
      <c r="C55" s="17"/>
      <c r="D55" s="18"/>
      <c r="E55" s="19"/>
      <c r="F55" s="18"/>
    </row>
    <row r="56" spans="1:6" ht="15">
      <c r="A56" s="16"/>
      <c r="B56" s="17"/>
      <c r="C56" s="17"/>
      <c r="D56" s="18"/>
      <c r="E56" s="19"/>
      <c r="F56" s="18"/>
    </row>
    <row r="57" spans="1:6" ht="15">
      <c r="A57" s="16"/>
      <c r="B57" s="17"/>
      <c r="C57" s="17"/>
      <c r="D57" s="18"/>
      <c r="E57" s="19"/>
      <c r="F57" s="18"/>
    </row>
  </sheetData>
  <mergeCells count="12">
    <mergeCell ref="A45:E45"/>
    <mergeCell ref="A46:E46"/>
    <mergeCell ref="A1:F1"/>
    <mergeCell ref="B32:B35"/>
    <mergeCell ref="A40:E40"/>
    <mergeCell ref="A43:E43"/>
    <mergeCell ref="A42:E42"/>
    <mergeCell ref="B4:B18"/>
    <mergeCell ref="B19:B22"/>
    <mergeCell ref="B36:B37"/>
    <mergeCell ref="B28:B31"/>
    <mergeCell ref="B23:B2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2" fitToHeight="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论坛</vt:lpstr>
      <vt:lpstr>论坛!Print_Area</vt:lpstr>
      <vt:lpstr>论坛!Print_Titles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Chen</dc:creator>
  <cp:lastModifiedBy>Carol Zheng</cp:lastModifiedBy>
  <cp:lastPrinted>2020-10-29T03:05:31Z</cp:lastPrinted>
  <dcterms:created xsi:type="dcterms:W3CDTF">2019-09-15T11:30:19Z</dcterms:created>
  <dcterms:modified xsi:type="dcterms:W3CDTF">2020-11-25T10:23:19Z</dcterms:modified>
</cp:coreProperties>
</file>