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600"/>
  </bookViews>
  <sheets>
    <sheet name="旅行社SOW" sheetId="14" r:id="rId1"/>
    <sheet name="媒体报销" sheetId="15" r:id="rId2"/>
  </sheets>
  <definedNames>
    <definedName name="_xlnm.Print_Area" localSheetId="0">旅行社SOW!$A$1:$G$24</definedName>
    <definedName name="_xlnm.Print_Area" localSheetId="1">媒体报销!$A$1:$G$18</definedName>
    <definedName name="_xlnm.Print_Titles" localSheetId="1">媒体报销!$1:$1</definedName>
  </definedNames>
  <calcPr calcId="124519"/>
  <fileRecoveryPr repairLoad="1"/>
</workbook>
</file>

<file path=xl/calcChain.xml><?xml version="1.0" encoding="utf-8"?>
<calcChain xmlns="http://schemas.openxmlformats.org/spreadsheetml/2006/main">
  <c r="G20" i="14"/>
  <c r="G9" i="15"/>
  <c r="G17"/>
  <c r="G15" i="14"/>
  <c r="G19"/>
  <c r="G11"/>
  <c r="G9"/>
  <c r="G21" s="1"/>
  <c r="G22" s="1"/>
  <c r="G23" s="1"/>
  <c r="G12"/>
  <c r="G14"/>
  <c r="G18" i="15"/>
  <c r="G24" i="14" l="1"/>
</calcChain>
</file>

<file path=xl/sharedStrings.xml><?xml version="1.0" encoding="utf-8"?>
<sst xmlns="http://schemas.openxmlformats.org/spreadsheetml/2006/main" count="94" uniqueCount="70">
  <si>
    <t>规格</t>
  </si>
  <si>
    <t>单价</t>
  </si>
  <si>
    <t>次数</t>
  </si>
  <si>
    <t>数量</t>
  </si>
  <si>
    <t>总价</t>
  </si>
  <si>
    <t xml:space="preserve">Project No:               </t>
    <phoneticPr fontId="3" type="noConversion"/>
  </si>
  <si>
    <t>项目</t>
    <phoneticPr fontId="3" type="noConversion"/>
  </si>
  <si>
    <t>总计</t>
    <phoneticPr fontId="3" type="noConversion"/>
  </si>
  <si>
    <t>全天使用</t>
    <phoneticPr fontId="3" type="noConversion"/>
  </si>
  <si>
    <r>
      <t xml:space="preserve">Event:      </t>
    </r>
    <r>
      <rPr>
        <b/>
        <sz val="9"/>
        <rFont val="微软雅黑"/>
        <family val="2"/>
        <charset val="134"/>
      </rPr>
      <t xml:space="preserve">别克新英朗1.3T专业媒体深度试驾会   </t>
    </r>
    <r>
      <rPr>
        <sz val="9"/>
        <rFont val="微软雅黑"/>
        <family val="2"/>
        <charset val="134"/>
      </rPr>
      <t xml:space="preserve">        </t>
    </r>
    <phoneticPr fontId="3" type="noConversion"/>
  </si>
  <si>
    <t>场地相关：青泉赢睿</t>
    <phoneticPr fontId="3" type="noConversion"/>
  </si>
  <si>
    <t xml:space="preserve">Number of person:  媒体16人+摄影师1人+工作人员4人 </t>
    <phoneticPr fontId="3" type="noConversion"/>
  </si>
  <si>
    <t xml:space="preserve">VENUE:         青泉赢睿试车场            </t>
    <phoneticPr fontId="3" type="noConversion"/>
  </si>
  <si>
    <t>媒体酒店相关：北京海淀永泰福朋喜来登酒店（海淀区远大路25号1座）</t>
    <phoneticPr fontId="3" type="noConversion"/>
  </si>
  <si>
    <t>大床房11月13日
（含单早，服务费，宽带费用）</t>
    <phoneticPr fontId="3" type="noConversion"/>
  </si>
  <si>
    <t>随车物料</t>
    <phoneticPr fontId="3" type="noConversion"/>
  </si>
  <si>
    <t>润喉糖×1、海苔（小袋）×6、牛肉脯（小袋）×3、每日坚果×3、苹果片×1、曲奇饼干（小袋）×3、依云（330ml）×8（车内4瓶，后备箱4瓶）、农夫山泉（擦车水）×1、擦车毛巾×1、干纸巾*2包、湿纸巾*2包</t>
    <phoneticPr fontId="3" type="noConversion"/>
  </si>
  <si>
    <t>备用金</t>
    <phoneticPr fontId="3" type="noConversion"/>
  </si>
  <si>
    <t>用车</t>
    <phoneticPr fontId="3" type="noConversion"/>
  </si>
  <si>
    <t>媒体接机</t>
    <phoneticPr fontId="3" type="noConversion"/>
  </si>
  <si>
    <r>
      <t>Date:        2017年11月13日-14日（星期一）</t>
    </r>
    <r>
      <rPr>
        <sz val="9"/>
        <color indexed="10"/>
        <rFont val="微软雅黑"/>
        <family val="2"/>
        <charset val="134"/>
      </rPr>
      <t/>
    </r>
    <phoneticPr fontId="3" type="noConversion"/>
  </si>
  <si>
    <t>GL8接送机</t>
    <phoneticPr fontId="3" type="noConversion"/>
  </si>
  <si>
    <t>工作人员</t>
  </si>
  <si>
    <r>
      <t>总计（Net</t>
    </r>
    <r>
      <rPr>
        <sz val="12"/>
        <color indexed="8"/>
        <rFont val="宋体"/>
        <family val="3"/>
        <charset val="134"/>
      </rPr>
      <t>）</t>
    </r>
  </si>
  <si>
    <t>服务费10%（Service Fee 10%）</t>
    <phoneticPr fontId="3" type="noConversion"/>
  </si>
  <si>
    <t>北京</t>
    <phoneticPr fontId="3" type="noConversion"/>
  </si>
  <si>
    <t>交通费+当地交通+餐补</t>
    <phoneticPr fontId="3" type="noConversion"/>
  </si>
  <si>
    <t>税点（6%）</t>
    <phoneticPr fontId="3" type="noConversion"/>
  </si>
  <si>
    <t>场地租凭费，加会议室</t>
    <phoneticPr fontId="3" type="noConversion"/>
  </si>
  <si>
    <t>媒体酒店、</t>
    <phoneticPr fontId="3" type="noConversion"/>
  </si>
  <si>
    <t>酒店-试车场</t>
    <phoneticPr fontId="3" type="noConversion"/>
  </si>
  <si>
    <t>序号</t>
    <phoneticPr fontId="3" type="noConversion"/>
  </si>
  <si>
    <t>地区</t>
    <phoneticPr fontId="3" type="noConversion"/>
  </si>
  <si>
    <t>媒体性质</t>
    <phoneticPr fontId="3" type="noConversion"/>
  </si>
  <si>
    <t>媒体</t>
    <phoneticPr fontId="3" type="noConversion"/>
  </si>
  <si>
    <t>联系人</t>
    <phoneticPr fontId="3" type="noConversion"/>
  </si>
  <si>
    <t>电话</t>
    <phoneticPr fontId="3" type="noConversion"/>
  </si>
  <si>
    <t>报销金额</t>
    <phoneticPr fontId="3" type="noConversion"/>
  </si>
  <si>
    <t>北京</t>
    <phoneticPr fontId="3" type="noConversion"/>
  </si>
  <si>
    <t>网站</t>
    <phoneticPr fontId="3" type="noConversion"/>
  </si>
  <si>
    <t>有车以后</t>
    <phoneticPr fontId="3" type="noConversion"/>
  </si>
  <si>
    <t>兰博文</t>
    <phoneticPr fontId="3" type="noConversion"/>
  </si>
  <si>
    <t>跟我试驾</t>
    <phoneticPr fontId="3" type="noConversion"/>
  </si>
  <si>
    <t>尹兆亮</t>
    <phoneticPr fontId="3" type="noConversion"/>
  </si>
  <si>
    <t>球叔教你买车</t>
    <phoneticPr fontId="3" type="noConversion"/>
  </si>
  <si>
    <t>薛楠</t>
    <phoneticPr fontId="3" type="noConversion"/>
  </si>
  <si>
    <t>玩车教授</t>
    <phoneticPr fontId="3" type="noConversion"/>
  </si>
  <si>
    <t>罗翔宇</t>
    <phoneticPr fontId="3" type="noConversion"/>
  </si>
  <si>
    <t>大众侃车</t>
    <phoneticPr fontId="3" type="noConversion"/>
  </si>
  <si>
    <t>王坤</t>
    <phoneticPr fontId="3" type="noConversion"/>
  </si>
  <si>
    <t>包裕如</t>
    <phoneticPr fontId="3" type="noConversion"/>
  </si>
  <si>
    <t>小计</t>
    <phoneticPr fontId="3" type="noConversion"/>
  </si>
  <si>
    <t>朗明报销</t>
    <phoneticPr fontId="3" type="noConversion"/>
  </si>
  <si>
    <t>太平洋汽车网</t>
    <phoneticPr fontId="24" type="noConversion"/>
  </si>
  <si>
    <t>陈可源</t>
    <phoneticPr fontId="3" type="noConversion"/>
  </si>
  <si>
    <t>爱卡</t>
    <phoneticPr fontId="24" type="noConversion"/>
  </si>
  <si>
    <t>于硕</t>
    <phoneticPr fontId="3" type="noConversion"/>
  </si>
  <si>
    <t>搜狐汽车</t>
    <phoneticPr fontId="3" type="noConversion"/>
  </si>
  <si>
    <t>付晓松</t>
    <phoneticPr fontId="3" type="noConversion"/>
  </si>
  <si>
    <t>网易汽车</t>
    <phoneticPr fontId="24" type="noConversion"/>
  </si>
  <si>
    <t>杜俊博</t>
    <phoneticPr fontId="3" type="noConversion"/>
  </si>
  <si>
    <t>新浪汽车</t>
    <phoneticPr fontId="3" type="noConversion"/>
  </si>
  <si>
    <t>王乐</t>
    <phoneticPr fontId="3" type="noConversion"/>
  </si>
  <si>
    <t>网上车市</t>
    <phoneticPr fontId="24" type="noConversion"/>
  </si>
  <si>
    <t>王皓</t>
    <phoneticPr fontId="3" type="noConversion"/>
  </si>
  <si>
    <t>总计</t>
    <phoneticPr fontId="3" type="noConversion"/>
  </si>
  <si>
    <t>朗知媒体报销</t>
    <phoneticPr fontId="3" type="noConversion"/>
  </si>
  <si>
    <t>媒体报销</t>
    <phoneticPr fontId="3" type="noConversion"/>
  </si>
  <si>
    <t>工作人员相关</t>
    <phoneticPr fontId="3" type="noConversion"/>
  </si>
  <si>
    <t>房费</t>
    <phoneticPr fontId="3" type="noConversion"/>
  </si>
</sst>
</file>

<file path=xl/styles.xml><?xml version="1.0" encoding="utf-8"?>
<styleSheet xmlns="http://schemas.openxmlformats.org/spreadsheetml/2006/main">
  <numFmts count="10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* #,##0.00\ _€_-;\-* #,##0.00\ _€_-;_-* &quot;-&quot;??\ _€_-;_-@_-"/>
    <numFmt numFmtId="177" formatCode="_-* #,##0.00\ [$€]_-;\-* #,##0.00\ [$€]_-;_-* &quot;-&quot;??\ [$€]_-;_-@_-"/>
    <numFmt numFmtId="178" formatCode="_-* #,##0.00\ [$€-1]_-;\-* #,##0.00\ [$€-1]_-;_-* &quot;-&quot;??\ [$€-1]_-"/>
    <numFmt numFmtId="179" formatCode="#,##0_);[Red]\(#,##0\)"/>
    <numFmt numFmtId="180" formatCode="0.00_);[Red]\(0.00\)"/>
    <numFmt numFmtId="181" formatCode="0_ "/>
    <numFmt numFmtId="182" formatCode="[$¥-804]#,##0_);[Red]\([$¥-804]#,##0\)"/>
    <numFmt numFmtId="183" formatCode="[$¥-804]#,##0;[Red][$¥-804]#,##0"/>
  </numFmts>
  <fonts count="48">
    <font>
      <sz val="12"/>
      <name val="宋体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b/>
      <sz val="11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11"/>
      <color indexed="8"/>
      <name val="Arial"/>
      <family val="2"/>
    </font>
    <font>
      <sz val="12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sz val="10"/>
      <color indexed="60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3">
    <xf numFmtId="0" fontId="0" fillId="0" borderId="0">
      <alignment vertical="center"/>
    </xf>
    <xf numFmtId="0" fontId="4" fillId="0" borderId="0" applyNumberFormat="0" applyBorder="0" applyAlignment="0" applyProtection="0">
      <alignment vertical="center"/>
    </xf>
    <xf numFmtId="0" fontId="4" fillId="0" borderId="0"/>
    <xf numFmtId="0" fontId="23" fillId="0" borderId="0"/>
    <xf numFmtId="0" fontId="5" fillId="0" borderId="0" applyNumberFormat="0" applyBorder="0" applyAlignment="0" applyProtection="0">
      <alignment vertical="center"/>
    </xf>
    <xf numFmtId="0" fontId="6" fillId="2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6" fillId="4" borderId="0" applyNumberFormat="0" applyBorder="0" applyProtection="0">
      <alignment vertical="center"/>
    </xf>
    <xf numFmtId="0" fontId="6" fillId="5" borderId="0" applyNumberFormat="0" applyBorder="0" applyProtection="0">
      <alignment vertical="center"/>
    </xf>
    <xf numFmtId="0" fontId="6" fillId="6" borderId="0" applyNumberFormat="0" applyBorder="0" applyProtection="0">
      <alignment vertical="center"/>
    </xf>
    <xf numFmtId="0" fontId="6" fillId="7" borderId="0" applyNumberFormat="0" applyBorder="0" applyProtection="0">
      <alignment vertical="center"/>
    </xf>
    <xf numFmtId="0" fontId="6" fillId="10" borderId="0" applyNumberFormat="0" applyBorder="0" applyProtection="0">
      <alignment vertical="center"/>
    </xf>
    <xf numFmtId="0" fontId="6" fillId="11" borderId="0" applyNumberFormat="0" applyBorder="0" applyProtection="0">
      <alignment vertical="center"/>
    </xf>
    <xf numFmtId="0" fontId="6" fillId="12" borderId="0" applyNumberFormat="0" applyBorder="0" applyProtection="0">
      <alignment vertical="center"/>
    </xf>
    <xf numFmtId="0" fontId="6" fillId="5" borderId="0" applyNumberFormat="0" applyBorder="0" applyProtection="0">
      <alignment vertical="center"/>
    </xf>
    <xf numFmtId="0" fontId="6" fillId="10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7" fillId="14" borderId="0" applyNumberFormat="0" applyBorder="0" applyProtection="0">
      <alignment vertical="center"/>
    </xf>
    <xf numFmtId="0" fontId="7" fillId="11" borderId="0" applyNumberFormat="0" applyBorder="0" applyProtection="0">
      <alignment vertical="center"/>
    </xf>
    <xf numFmtId="0" fontId="7" fillId="12" borderId="0" applyNumberFormat="0" applyBorder="0" applyProtection="0">
      <alignment vertical="center"/>
    </xf>
    <xf numFmtId="0" fontId="7" fillId="15" borderId="0" applyNumberFormat="0" applyBorder="0" applyProtection="0">
      <alignment vertical="center"/>
    </xf>
    <xf numFmtId="0" fontId="7" fillId="16" borderId="0" applyNumberFormat="0" applyBorder="0" applyProtection="0">
      <alignment vertical="center"/>
    </xf>
    <xf numFmtId="0" fontId="7" fillId="17" borderId="0" applyNumberFormat="0" applyBorder="0" applyProtection="0">
      <alignment vertical="center"/>
    </xf>
    <xf numFmtId="0" fontId="7" fillId="18" borderId="0" applyNumberFormat="0" applyBorder="0" applyProtection="0">
      <alignment vertical="center"/>
    </xf>
    <xf numFmtId="0" fontId="7" fillId="19" borderId="0" applyNumberFormat="0" applyBorder="0" applyProtection="0">
      <alignment vertical="center"/>
    </xf>
    <xf numFmtId="0" fontId="7" fillId="20" borderId="0" applyNumberFormat="0" applyBorder="0" applyProtection="0">
      <alignment vertical="center"/>
    </xf>
    <xf numFmtId="0" fontId="7" fillId="15" borderId="0" applyNumberFormat="0" applyBorder="0" applyProtection="0">
      <alignment vertical="center"/>
    </xf>
    <xf numFmtId="0" fontId="7" fillId="16" borderId="0" applyNumberFormat="0" applyBorder="0" applyProtection="0">
      <alignment vertical="center"/>
    </xf>
    <xf numFmtId="0" fontId="7" fillId="21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9" fillId="22" borderId="1" applyNumberFormat="0" applyProtection="0">
      <alignment vertical="center"/>
    </xf>
    <xf numFmtId="0" fontId="10" fillId="23" borderId="2" applyNumberFormat="0" applyProtection="0">
      <alignment vertical="center"/>
    </xf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11" fillId="0" borderId="0" applyNumberFormat="0" applyBorder="0" applyProtection="0">
      <alignment vertical="center"/>
    </xf>
    <xf numFmtId="0" fontId="12" fillId="4" borderId="0" applyNumberFormat="0" applyBorder="0" applyProtection="0">
      <alignment vertical="center"/>
    </xf>
    <xf numFmtId="0" fontId="13" fillId="0" borderId="3" applyNumberFormat="0" applyProtection="0">
      <alignment vertical="center"/>
    </xf>
    <xf numFmtId="0" fontId="14" fillId="0" borderId="4" applyNumberFormat="0" applyProtection="0">
      <alignment vertical="center"/>
    </xf>
    <xf numFmtId="0" fontId="15" fillId="0" borderId="5" applyNumberFormat="0" applyProtection="0">
      <alignment vertical="center"/>
    </xf>
    <xf numFmtId="0" fontId="15" fillId="0" borderId="0" applyNumberFormat="0" applyBorder="0" applyProtection="0">
      <alignment vertical="center"/>
    </xf>
    <xf numFmtId="0" fontId="16" fillId="7" borderId="1" applyNumberFormat="0" applyProtection="0">
      <alignment vertical="center"/>
    </xf>
    <xf numFmtId="0" fontId="17" fillId="0" borderId="6" applyNumberFormat="0" applyProtection="0">
      <alignment vertical="center"/>
    </xf>
    <xf numFmtId="0" fontId="18" fillId="24" borderId="0" applyNumberFormat="0" applyBorder="0" applyProtection="0">
      <alignment vertical="center"/>
    </xf>
    <xf numFmtId="0" fontId="26" fillId="0" borderId="0"/>
    <xf numFmtId="0" fontId="23" fillId="0" borderId="0">
      <alignment vertical="center"/>
    </xf>
    <xf numFmtId="0" fontId="23" fillId="25" borderId="7" applyNumberFormat="0" applyProtection="0">
      <alignment vertical="center"/>
    </xf>
    <xf numFmtId="0" fontId="19" fillId="22" borderId="8" applyNumberFormat="0" applyProtection="0">
      <alignment vertical="center"/>
    </xf>
    <xf numFmtId="0" fontId="4" fillId="0" borderId="0"/>
    <xf numFmtId="178" fontId="4" fillId="0" borderId="0"/>
    <xf numFmtId="0" fontId="4" fillId="0" borderId="0"/>
    <xf numFmtId="0" fontId="28" fillId="0" borderId="0"/>
    <xf numFmtId="0" fontId="20" fillId="0" borderId="0" applyNumberFormat="0" applyBorder="0" applyProtection="0">
      <alignment vertical="center"/>
    </xf>
    <xf numFmtId="0" fontId="21" fillId="0" borderId="9" applyNumberFormat="0" applyProtection="0">
      <alignment vertical="center"/>
    </xf>
    <xf numFmtId="0" fontId="22" fillId="0" borderId="0" applyNumberFormat="0" applyBorder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82" fontId="1" fillId="0" borderId="0"/>
    <xf numFmtId="0" fontId="23" fillId="0" borderId="0">
      <alignment vertical="center"/>
    </xf>
    <xf numFmtId="0" fontId="23" fillId="0" borderId="0"/>
    <xf numFmtId="183" fontId="40" fillId="0" borderId="0"/>
    <xf numFmtId="183" fontId="40" fillId="0" borderId="0"/>
    <xf numFmtId="0" fontId="47" fillId="0" borderId="0">
      <alignment vertical="center"/>
    </xf>
    <xf numFmtId="0" fontId="26" fillId="0" borderId="0"/>
    <xf numFmtId="0" fontId="23" fillId="0" borderId="0"/>
    <xf numFmtId="182" fontId="1" fillId="0" borderId="0">
      <alignment vertical="center"/>
    </xf>
    <xf numFmtId="183" fontId="1" fillId="0" borderId="0">
      <alignment vertical="center"/>
    </xf>
    <xf numFmtId="0" fontId="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9" fillId="26" borderId="1" applyNumberFormat="0" applyAlignment="0" applyProtection="0">
      <alignment vertical="center"/>
    </xf>
    <xf numFmtId="0" fontId="10" fillId="23" borderId="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16" fillId="7" borderId="1" applyNumberFormat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/>
    <xf numFmtId="0" fontId="4" fillId="0" borderId="0" applyNumberFormat="0" applyBorder="0" applyAlignment="0" applyProtection="0">
      <alignment vertical="center"/>
    </xf>
    <xf numFmtId="0" fontId="23" fillId="25" borderId="7" applyNumberFormat="0" applyFont="0" applyAlignment="0" applyProtection="0">
      <alignment vertical="center"/>
    </xf>
  </cellStyleXfs>
  <cellXfs count="101">
    <xf numFmtId="0" fontId="0" fillId="0" borderId="0" xfId="0">
      <alignment vertical="center"/>
    </xf>
    <xf numFmtId="0" fontId="24" fillId="26" borderId="0" xfId="0" applyFont="1" applyFill="1" applyAlignment="1">
      <alignment horizontal="center" vertical="center"/>
    </xf>
    <xf numFmtId="179" fontId="24" fillId="26" borderId="0" xfId="0" applyNumberFormat="1" applyFont="1" applyFill="1" applyAlignment="1">
      <alignment horizontal="center" vertical="center"/>
    </xf>
    <xf numFmtId="0" fontId="24" fillId="26" borderId="0" xfId="0" applyFont="1" applyFill="1" applyAlignment="1">
      <alignment horizontal="left" vertical="center"/>
    </xf>
    <xf numFmtId="0" fontId="34" fillId="26" borderId="0" xfId="0" applyFont="1" applyFill="1" applyAlignment="1">
      <alignment horizontal="left" vertical="center" wrapText="1"/>
    </xf>
    <xf numFmtId="0" fontId="34" fillId="26" borderId="0" xfId="0" applyFont="1" applyFill="1" applyAlignment="1">
      <alignment horizontal="left" vertical="center"/>
    </xf>
    <xf numFmtId="57" fontId="24" fillId="26" borderId="0" xfId="0" applyNumberFormat="1" applyFont="1" applyFill="1" applyAlignment="1">
      <alignment horizontal="left" vertical="center"/>
    </xf>
    <xf numFmtId="0" fontId="25" fillId="26" borderId="0" xfId="0" applyFont="1" applyFill="1" applyAlignment="1">
      <alignment horizontal="center" vertical="center"/>
    </xf>
    <xf numFmtId="0" fontId="25" fillId="26" borderId="13" xfId="0" applyFont="1" applyFill="1" applyBorder="1" applyAlignment="1">
      <alignment horizontal="center" vertical="center" wrapText="1"/>
    </xf>
    <xf numFmtId="179" fontId="25" fillId="26" borderId="13" xfId="0" applyNumberFormat="1" applyFont="1" applyFill="1" applyBorder="1" applyAlignment="1">
      <alignment horizontal="center" vertical="center"/>
    </xf>
    <xf numFmtId="0" fontId="25" fillId="22" borderId="14" xfId="0" applyFont="1" applyFill="1" applyBorder="1" applyAlignment="1">
      <alignment horizontal="left" vertical="center" wrapText="1"/>
    </xf>
    <xf numFmtId="0" fontId="25" fillId="22" borderId="15" xfId="0" applyFont="1" applyFill="1" applyBorder="1" applyAlignment="1">
      <alignment horizontal="left" vertical="center" wrapText="1"/>
    </xf>
    <xf numFmtId="0" fontId="25" fillId="22" borderId="15" xfId="0" applyFont="1" applyFill="1" applyBorder="1" applyAlignment="1">
      <alignment horizontal="left" vertical="center"/>
    </xf>
    <xf numFmtId="0" fontId="25" fillId="22" borderId="13" xfId="0" applyFont="1" applyFill="1" applyBorder="1" applyAlignment="1">
      <alignment horizontal="left" vertical="center"/>
    </xf>
    <xf numFmtId="0" fontId="25" fillId="22" borderId="13" xfId="0" applyFont="1" applyFill="1" applyBorder="1" applyAlignment="1">
      <alignment horizontal="left" vertical="center" wrapText="1"/>
    </xf>
    <xf numFmtId="179" fontId="25" fillId="26" borderId="14" xfId="0" applyNumberFormat="1" applyFont="1" applyFill="1" applyBorder="1" applyAlignment="1">
      <alignment horizontal="center" vertical="center"/>
    </xf>
    <xf numFmtId="0" fontId="24" fillId="26" borderId="0" xfId="0" applyNumberFormat="1" applyFont="1" applyFill="1" applyBorder="1" applyAlignment="1">
      <alignment vertical="center"/>
    </xf>
    <xf numFmtId="179" fontId="36" fillId="7" borderId="13" xfId="0" applyNumberFormat="1" applyFont="1" applyFill="1" applyBorder="1" applyAlignment="1">
      <alignment horizontal="center" vertical="center"/>
    </xf>
    <xf numFmtId="0" fontId="2" fillId="7" borderId="14" xfId="0" applyNumberFormat="1" applyFont="1" applyFill="1" applyBorder="1" applyAlignment="1">
      <alignment horizontal="center" vertical="center"/>
    </xf>
    <xf numFmtId="0" fontId="2" fillId="7" borderId="15" xfId="0" applyNumberFormat="1" applyFont="1" applyFill="1" applyBorder="1" applyAlignment="1">
      <alignment horizontal="center" vertical="center"/>
    </xf>
    <xf numFmtId="0" fontId="36" fillId="7" borderId="13" xfId="0" applyNumberFormat="1" applyFont="1" applyFill="1" applyBorder="1" applyAlignment="1">
      <alignment horizontal="center" vertical="center"/>
    </xf>
    <xf numFmtId="181" fontId="39" fillId="19" borderId="13" xfId="0" applyNumberFormat="1" applyFont="1" applyFill="1" applyBorder="1" applyAlignment="1">
      <alignment horizontal="center" vertical="center"/>
    </xf>
    <xf numFmtId="0" fontId="24" fillId="26" borderId="0" xfId="0" applyNumberFormat="1" applyFont="1" applyFill="1" applyBorder="1" applyAlignment="1">
      <alignment horizontal="center" vertical="center"/>
    </xf>
    <xf numFmtId="0" fontId="25" fillId="22" borderId="13" xfId="68" applyNumberFormat="1" applyFont="1" applyFill="1" applyBorder="1" applyAlignment="1">
      <alignment horizontal="center" vertical="center" wrapText="1"/>
    </xf>
    <xf numFmtId="182" fontId="24" fillId="0" borderId="0" xfId="75" applyNumberFormat="1" applyFont="1" applyAlignment="1">
      <alignment vertical="center"/>
    </xf>
    <xf numFmtId="182" fontId="41" fillId="0" borderId="0" xfId="75" applyNumberFormat="1" applyFont="1" applyAlignment="1">
      <alignment vertical="center"/>
    </xf>
    <xf numFmtId="0" fontId="24" fillId="0" borderId="13" xfId="68" applyNumberFormat="1" applyFont="1" applyFill="1" applyBorder="1" applyAlignment="1">
      <alignment horizontal="center" vertical="center" wrapText="1"/>
    </xf>
    <xf numFmtId="182" fontId="42" fillId="26" borderId="13" xfId="68" applyNumberFormat="1" applyFont="1" applyFill="1" applyBorder="1" applyAlignment="1">
      <alignment horizontal="center" vertical="center" wrapText="1"/>
    </xf>
    <xf numFmtId="182" fontId="41" fillId="0" borderId="13" xfId="65" applyNumberFormat="1" applyFont="1" applyFill="1" applyBorder="1" applyAlignment="1">
      <alignment horizontal="center" vertical="center" wrapText="1"/>
    </xf>
    <xf numFmtId="0" fontId="41" fillId="0" borderId="13" xfId="75" applyFont="1" applyBorder="1" applyAlignment="1">
      <alignment horizontal="center" vertical="center" wrapText="1"/>
    </xf>
    <xf numFmtId="0" fontId="43" fillId="0" borderId="13" xfId="75" applyFont="1" applyBorder="1" applyAlignment="1">
      <alignment horizontal="center" vertical="center"/>
    </xf>
    <xf numFmtId="182" fontId="24" fillId="0" borderId="0" xfId="75" applyNumberFormat="1" applyFont="1" applyFill="1" applyAlignment="1">
      <alignment vertical="center"/>
    </xf>
    <xf numFmtId="182" fontId="41" fillId="0" borderId="0" xfId="75" applyNumberFormat="1" applyFont="1" applyFill="1" applyAlignment="1">
      <alignment vertical="center"/>
    </xf>
    <xf numFmtId="0" fontId="24" fillId="0" borderId="14" xfId="68" applyNumberFormat="1" applyFont="1" applyFill="1" applyBorder="1" applyAlignment="1">
      <alignment horizontal="center" vertical="center" wrapText="1"/>
    </xf>
    <xf numFmtId="182" fontId="41" fillId="0" borderId="15" xfId="75" applyNumberFormat="1" applyFont="1" applyBorder="1" applyAlignment="1">
      <alignment vertical="center"/>
    </xf>
    <xf numFmtId="0" fontId="43" fillId="0" borderId="15" xfId="75" applyFont="1" applyBorder="1" applyAlignment="1">
      <alignment horizontal="center" vertical="center"/>
    </xf>
    <xf numFmtId="0" fontId="43" fillId="0" borderId="15" xfId="75" applyFont="1" applyBorder="1" applyAlignment="1">
      <alignment horizontal="center" vertical="center" wrapText="1"/>
    </xf>
    <xf numFmtId="0" fontId="44" fillId="0" borderId="16" xfId="75" applyFont="1" applyBorder="1" applyAlignment="1">
      <alignment horizontal="center" vertical="center"/>
    </xf>
    <xf numFmtId="182" fontId="42" fillId="26" borderId="13" xfId="73" applyNumberFormat="1" applyFont="1" applyFill="1" applyBorder="1" applyAlignment="1">
      <alignment horizontal="center" vertical="center" wrapText="1"/>
    </xf>
    <xf numFmtId="182" fontId="42" fillId="0" borderId="13" xfId="74" applyNumberFormat="1" applyFont="1" applyFill="1" applyBorder="1" applyAlignment="1">
      <alignment horizontal="center" vertical="center" wrapText="1"/>
    </xf>
    <xf numFmtId="0" fontId="42" fillId="26" borderId="13" xfId="75" applyNumberFormat="1" applyFont="1" applyFill="1" applyBorder="1" applyAlignment="1">
      <alignment horizontal="center" vertical="center" wrapText="1"/>
    </xf>
    <xf numFmtId="182" fontId="24" fillId="0" borderId="13" xfId="73" applyNumberFormat="1" applyFont="1" applyFill="1" applyBorder="1" applyAlignment="1">
      <alignment horizontal="center" vertical="center" wrapText="1"/>
    </xf>
    <xf numFmtId="182" fontId="42" fillId="0" borderId="13" xfId="73" applyNumberFormat="1" applyFont="1" applyFill="1" applyBorder="1" applyAlignment="1">
      <alignment horizontal="center" vertical="center" wrapText="1"/>
    </xf>
    <xf numFmtId="0" fontId="42" fillId="0" borderId="13" xfId="75" applyNumberFormat="1" applyFont="1" applyFill="1" applyBorder="1" applyAlignment="1">
      <alignment horizontal="center" vertical="center" wrapText="1"/>
    </xf>
    <xf numFmtId="182" fontId="42" fillId="26" borderId="15" xfId="68" applyNumberFormat="1" applyFont="1" applyFill="1" applyBorder="1" applyAlignment="1">
      <alignment horizontal="center" vertical="center" wrapText="1"/>
    </xf>
    <xf numFmtId="182" fontId="42" fillId="26" borderId="15" xfId="73" applyNumberFormat="1" applyFont="1" applyFill="1" applyBorder="1" applyAlignment="1">
      <alignment horizontal="center" vertical="center" wrapText="1"/>
    </xf>
    <xf numFmtId="182" fontId="42" fillId="0" borderId="15" xfId="74" applyNumberFormat="1" applyFont="1" applyFill="1" applyBorder="1" applyAlignment="1">
      <alignment horizontal="center" vertical="center" wrapText="1"/>
    </xf>
    <xf numFmtId="0" fontId="42" fillId="26" borderId="15" xfId="75" applyNumberFormat="1" applyFont="1" applyFill="1" applyBorder="1" applyAlignment="1">
      <alignment horizontal="center" vertical="center" wrapText="1"/>
    </xf>
    <xf numFmtId="0" fontId="44" fillId="0" borderId="13" xfId="75" applyFont="1" applyBorder="1" applyAlignment="1">
      <alignment horizontal="center" vertical="center"/>
    </xf>
    <xf numFmtId="182" fontId="45" fillId="0" borderId="0" xfId="75" applyNumberFormat="1" applyFont="1" applyAlignment="1">
      <alignment vertical="center"/>
    </xf>
    <xf numFmtId="182" fontId="46" fillId="0" borderId="0" xfId="75" applyNumberFormat="1" applyFont="1" applyAlignment="1">
      <alignment vertical="center"/>
    </xf>
    <xf numFmtId="0" fontId="46" fillId="0" borderId="0" xfId="75" applyNumberFormat="1" applyFont="1" applyAlignment="1">
      <alignment vertical="center"/>
    </xf>
    <xf numFmtId="0" fontId="45" fillId="0" borderId="0" xfId="75" applyNumberFormat="1" applyFont="1" applyAlignment="1">
      <alignment horizontal="center" vertical="center"/>
    </xf>
    <xf numFmtId="0" fontId="41" fillId="0" borderId="0" xfId="75" applyNumberFormat="1" applyFont="1" applyAlignment="1">
      <alignment vertical="center"/>
    </xf>
    <xf numFmtId="182" fontId="41" fillId="0" borderId="0" xfId="75" applyNumberFormat="1" applyFont="1" applyAlignment="1">
      <alignment horizontal="center" vertical="center"/>
    </xf>
    <xf numFmtId="58" fontId="24" fillId="0" borderId="13" xfId="0" applyNumberFormat="1" applyFont="1" applyFill="1" applyBorder="1" applyAlignment="1">
      <alignment horizontal="left" vertical="center" wrapText="1"/>
    </xf>
    <xf numFmtId="179" fontId="24" fillId="0" borderId="13" xfId="0" applyNumberFormat="1" applyFont="1" applyFill="1" applyBorder="1" applyAlignment="1">
      <alignment horizontal="center" vertical="center"/>
    </xf>
    <xf numFmtId="179" fontId="24" fillId="0" borderId="1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4" fillId="0" borderId="17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 wrapText="1"/>
    </xf>
    <xf numFmtId="0" fontId="25" fillId="0" borderId="15" xfId="0" applyFont="1" applyFill="1" applyBorder="1" applyAlignment="1">
      <alignment horizontal="left" vertical="center" wrapText="1"/>
    </xf>
    <xf numFmtId="0" fontId="25" fillId="0" borderId="15" xfId="0" applyFont="1" applyFill="1" applyBorder="1" applyAlignment="1">
      <alignment horizontal="left" vertical="center"/>
    </xf>
    <xf numFmtId="0" fontId="25" fillId="0" borderId="13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4" fillId="0" borderId="16" xfId="0" applyFont="1" applyFill="1" applyBorder="1" applyAlignment="1">
      <alignment horizontal="left" vertical="center" wrapText="1"/>
    </xf>
    <xf numFmtId="179" fontId="24" fillId="0" borderId="13" xfId="0" applyNumberFormat="1" applyFont="1" applyFill="1" applyBorder="1" applyAlignment="1">
      <alignment horizontal="center" vertical="center" wrapText="1"/>
    </xf>
    <xf numFmtId="0" fontId="24" fillId="0" borderId="13" xfId="70" applyFont="1" applyFill="1" applyBorder="1" applyAlignment="1">
      <alignment vertical="center" wrapText="1"/>
    </xf>
    <xf numFmtId="0" fontId="24" fillId="0" borderId="13" xfId="0" applyFont="1" applyFill="1" applyBorder="1" applyAlignment="1" applyProtection="1">
      <alignment horizontal="left" vertical="center" wrapText="1"/>
    </xf>
    <xf numFmtId="179" fontId="24" fillId="0" borderId="13" xfId="66" applyNumberFormat="1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left" vertical="center"/>
    </xf>
    <xf numFmtId="0" fontId="24" fillId="0" borderId="13" xfId="0" applyFont="1" applyFill="1" applyBorder="1" applyAlignment="1">
      <alignment vertical="center" wrapText="1"/>
    </xf>
    <xf numFmtId="180" fontId="24" fillId="0" borderId="13" xfId="0" applyNumberFormat="1" applyFont="1" applyFill="1" applyBorder="1" applyAlignment="1" applyProtection="1">
      <alignment horizontal="left" vertical="center" wrapText="1"/>
    </xf>
    <xf numFmtId="0" fontId="24" fillId="0" borderId="13" xfId="66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vertical="center" wrapText="1"/>
    </xf>
    <xf numFmtId="180" fontId="24" fillId="0" borderId="15" xfId="0" applyNumberFormat="1" applyFont="1" applyFill="1" applyBorder="1" applyAlignment="1" applyProtection="1">
      <alignment horizontal="left" vertical="center" wrapText="1"/>
    </xf>
    <xf numFmtId="179" fontId="24" fillId="0" borderId="15" xfId="0" applyNumberFormat="1" applyFont="1" applyFill="1" applyBorder="1" applyAlignment="1">
      <alignment horizontal="center" vertical="center"/>
    </xf>
    <xf numFmtId="0" fontId="24" fillId="0" borderId="15" xfId="66" applyFont="1" applyFill="1" applyBorder="1" applyAlignment="1">
      <alignment horizontal="left" vertical="center" wrapText="1"/>
    </xf>
    <xf numFmtId="0" fontId="24" fillId="0" borderId="18" xfId="0" applyNumberFormat="1" applyFont="1" applyFill="1" applyBorder="1" applyAlignment="1">
      <alignment horizontal="left" vertical="center" wrapText="1"/>
    </xf>
    <xf numFmtId="0" fontId="24" fillId="0" borderId="13" xfId="0" applyNumberFormat="1" applyFont="1" applyFill="1" applyBorder="1" applyAlignment="1">
      <alignment vertical="center" wrapText="1"/>
    </xf>
    <xf numFmtId="0" fontId="24" fillId="0" borderId="13" xfId="0" applyNumberFormat="1" applyFont="1" applyFill="1" applyBorder="1" applyAlignment="1">
      <alignment horizontal="left" vertical="center" wrapText="1"/>
    </xf>
    <xf numFmtId="0" fontId="24" fillId="0" borderId="13" xfId="0" applyNumberFormat="1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vertical="center"/>
    </xf>
    <xf numFmtId="0" fontId="25" fillId="22" borderId="13" xfId="0" applyFont="1" applyFill="1" applyBorder="1" applyAlignment="1">
      <alignment vertical="center" wrapText="1"/>
    </xf>
    <xf numFmtId="0" fontId="25" fillId="22" borderId="16" xfId="0" applyFont="1" applyFill="1" applyBorder="1" applyAlignment="1">
      <alignment vertical="center" wrapText="1"/>
    </xf>
    <xf numFmtId="0" fontId="24" fillId="22" borderId="13" xfId="66" applyFont="1" applyFill="1" applyBorder="1" applyAlignment="1">
      <alignment horizontal="center" vertical="center" wrapText="1"/>
    </xf>
    <xf numFmtId="0" fontId="24" fillId="22" borderId="0" xfId="0" applyFont="1" applyFill="1" applyAlignment="1">
      <alignment horizontal="center" vertical="center"/>
    </xf>
    <xf numFmtId="0" fontId="34" fillId="26" borderId="0" xfId="0" applyFont="1" applyFill="1" applyAlignment="1">
      <alignment horizontal="left" vertical="center" wrapText="1"/>
    </xf>
    <xf numFmtId="0" fontId="25" fillId="22" borderId="14" xfId="0" applyFont="1" applyFill="1" applyBorder="1" applyAlignment="1">
      <alignment horizontal="left" vertical="center" wrapText="1"/>
    </xf>
    <xf numFmtId="0" fontId="25" fillId="22" borderId="15" xfId="0" applyFont="1" applyFill="1" applyBorder="1" applyAlignment="1">
      <alignment horizontal="left" vertical="center" wrapText="1"/>
    </xf>
    <xf numFmtId="0" fontId="38" fillId="19" borderId="14" xfId="0" applyNumberFormat="1" applyFont="1" applyFill="1" applyBorder="1" applyAlignment="1">
      <alignment horizontal="center" vertical="center"/>
    </xf>
    <xf numFmtId="0" fontId="38" fillId="19" borderId="15" xfId="0" applyNumberFormat="1" applyFont="1" applyFill="1" applyBorder="1" applyAlignment="1">
      <alignment horizontal="center" vertical="center"/>
    </xf>
    <xf numFmtId="0" fontId="36" fillId="7" borderId="14" xfId="0" applyNumberFormat="1" applyFont="1" applyFill="1" applyBorder="1" applyAlignment="1">
      <alignment horizontal="center" vertical="center"/>
    </xf>
    <xf numFmtId="0" fontId="36" fillId="7" borderId="15" xfId="0" applyNumberFormat="1" applyFont="1" applyFill="1" applyBorder="1" applyAlignment="1">
      <alignment horizontal="center" vertical="center"/>
    </xf>
    <xf numFmtId="0" fontId="2" fillId="7" borderId="14" xfId="0" applyNumberFormat="1" applyFont="1" applyFill="1" applyBorder="1" applyAlignment="1">
      <alignment horizontal="center" vertical="center"/>
    </xf>
    <xf numFmtId="0" fontId="2" fillId="7" borderId="15" xfId="0" applyNumberFormat="1" applyFont="1" applyFill="1" applyBorder="1" applyAlignment="1">
      <alignment horizontal="center" vertical="center"/>
    </xf>
    <xf numFmtId="182" fontId="41" fillId="0" borderId="13" xfId="65" applyNumberFormat="1" applyFont="1" applyFill="1" applyBorder="1" applyAlignment="1">
      <alignment horizontal="center" vertical="center" wrapText="1"/>
    </xf>
    <xf numFmtId="0" fontId="25" fillId="0" borderId="14" xfId="68" applyNumberFormat="1" applyFont="1" applyFill="1" applyBorder="1" applyAlignment="1">
      <alignment horizontal="left" vertical="center" wrapText="1"/>
    </xf>
    <xf numFmtId="0" fontId="25" fillId="0" borderId="15" xfId="68" applyNumberFormat="1" applyFont="1" applyFill="1" applyBorder="1" applyAlignment="1">
      <alignment horizontal="left" vertical="center" wrapText="1"/>
    </xf>
    <xf numFmtId="0" fontId="25" fillId="0" borderId="16" xfId="68" applyNumberFormat="1" applyFont="1" applyFill="1" applyBorder="1" applyAlignment="1">
      <alignment horizontal="left" vertical="center" wrapText="1"/>
    </xf>
  </cellXfs>
  <cellStyles count="93">
    <cellStyle name="_ET_STYLE_NoName_00_" xfId="1"/>
    <cellStyle name="0,0&#10;&#10;NA&#10;&#10;" xfId="2"/>
    <cellStyle name="0,0_x000d__x000d_NA_x000d__x000d_" xfId="3"/>
    <cellStyle name="0,0_x005f_x000d__x005f_x000a_NA_x005f_x000d__x005f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suchter Hyperlink_budget BMW Deal…ng 20070530.xls" xfId="30"/>
    <cellStyle name="Calculation" xfId="31"/>
    <cellStyle name="Check Cell" xfId="32"/>
    <cellStyle name="Comma" xfId="33"/>
    <cellStyle name="Currency" xfId="34"/>
    <cellStyle name="Currency 2" xfId="35"/>
    <cellStyle name="Dezimal 2" xfId="36"/>
    <cellStyle name="Euro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al 2" xfId="47"/>
    <cellStyle name="Normal 3" xfId="48"/>
    <cellStyle name="Note" xfId="49"/>
    <cellStyle name="Output" xfId="50"/>
    <cellStyle name="Standard 2" xfId="51"/>
    <cellStyle name="Standard 4" xfId="52"/>
    <cellStyle name="Standard_080529_FB_Verkaufsstundensätze gkk" xfId="53"/>
    <cellStyle name="Style 1" xfId="54"/>
    <cellStyle name="Title" xfId="55"/>
    <cellStyle name="Total" xfId="56"/>
    <cellStyle name="Warning Text" xfId="57"/>
    <cellStyle name="标题 1 2" xfId="58"/>
    <cellStyle name="标题 2 2" xfId="59"/>
    <cellStyle name="标题 3 2" xfId="60"/>
    <cellStyle name="标题 4 2" xfId="61"/>
    <cellStyle name="标题 5" xfId="62"/>
    <cellStyle name="差 2" xfId="63"/>
    <cellStyle name="差_别克新英朗1.3T试驾费用结算" xfId="64"/>
    <cellStyle name="常规" xfId="0" builtinId="0"/>
    <cellStyle name="常规 12" xfId="65"/>
    <cellStyle name="常规 2" xfId="66"/>
    <cellStyle name="常规 2 2" xfId="67"/>
    <cellStyle name="常规 2 4" xfId="68"/>
    <cellStyle name="常规 2_别克新英朗1.3T试驾费用结算" xfId="69"/>
    <cellStyle name="常规 3" xfId="70"/>
    <cellStyle name="常规 4" xfId="71"/>
    <cellStyle name="常规 6" xfId="72"/>
    <cellStyle name="常规 7" xfId="73"/>
    <cellStyle name="常规 7 2" xfId="74"/>
    <cellStyle name="常规_别克新英朗1.3T试驾费用结算" xfId="75"/>
    <cellStyle name="好 2" xfId="76"/>
    <cellStyle name="好_别克新英朗1.3T试驾费用结算" xfId="77"/>
    <cellStyle name="汇总 2" xfId="78"/>
    <cellStyle name="货币 2" xfId="79"/>
    <cellStyle name="货币 3" xfId="80"/>
    <cellStyle name="计算 2" xfId="81"/>
    <cellStyle name="检查单元格 2" xfId="82"/>
    <cellStyle name="解释性文本 2" xfId="83"/>
    <cellStyle name="警告文本 2" xfId="84"/>
    <cellStyle name="链接单元格 2" xfId="85"/>
    <cellStyle name="适中 2" xfId="86"/>
    <cellStyle name="输出 2" xfId="87"/>
    <cellStyle name="输入 2" xfId="88"/>
    <cellStyle name="样式 1" xfId="89"/>
    <cellStyle name="样式 1 2" xfId="90"/>
    <cellStyle name="一般_Sheet1" xfId="91"/>
    <cellStyle name="注释 2" xfId="9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733425</xdr:colOff>
      <xdr:row>0</xdr:row>
      <xdr:rowOff>514350</xdr:rowOff>
    </xdr:to>
    <xdr:pic>
      <xdr:nvPicPr>
        <xdr:cNvPr id="1025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33425" cy="514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zoomScaleSheetLayoutView="100" workbookViewId="0">
      <selection activeCell="A25" sqref="A25:XFD27"/>
    </sheetView>
  </sheetViews>
  <sheetFormatPr defaultRowHeight="14.25"/>
  <cols>
    <col min="1" max="1" width="61.5" customWidth="1"/>
    <col min="2" max="2" width="16.375" customWidth="1"/>
    <col min="3" max="3" width="38.625" customWidth="1"/>
    <col min="4" max="7" width="8.75" customWidth="1"/>
  </cols>
  <sheetData>
    <row r="1" spans="1:7" ht="45.75" customHeight="1">
      <c r="A1" s="1"/>
      <c r="B1" s="1"/>
      <c r="C1" s="1"/>
      <c r="D1" s="2"/>
      <c r="E1" s="2"/>
      <c r="F1" s="2"/>
      <c r="G1" s="2"/>
    </row>
    <row r="2" spans="1:7" ht="15" customHeight="1">
      <c r="A2" s="3" t="s">
        <v>9</v>
      </c>
      <c r="B2" s="88"/>
      <c r="C2" s="88"/>
      <c r="D2" s="4"/>
      <c r="E2" s="5"/>
      <c r="F2" s="5"/>
      <c r="G2" s="4"/>
    </row>
    <row r="3" spans="1:7" ht="15" customHeight="1">
      <c r="A3" s="3" t="s">
        <v>20</v>
      </c>
      <c r="B3" s="6"/>
      <c r="C3" s="7"/>
      <c r="D3" s="2"/>
      <c r="E3" s="2"/>
      <c r="F3" s="2"/>
      <c r="G3" s="2"/>
    </row>
    <row r="4" spans="1:7" ht="15" customHeight="1">
      <c r="A4" s="3" t="s">
        <v>12</v>
      </c>
      <c r="B4" s="3"/>
      <c r="C4" s="1"/>
      <c r="D4" s="2"/>
      <c r="E4" s="2"/>
      <c r="F4" s="2"/>
      <c r="G4" s="2"/>
    </row>
    <row r="5" spans="1:7" ht="15" customHeight="1">
      <c r="A5" s="3" t="s">
        <v>5</v>
      </c>
      <c r="B5" s="3"/>
      <c r="C5" s="1"/>
      <c r="D5" s="2"/>
      <c r="E5" s="2"/>
      <c r="F5" s="2"/>
      <c r="G5" s="2"/>
    </row>
    <row r="6" spans="1:7" ht="15" customHeight="1">
      <c r="A6" s="3" t="s">
        <v>11</v>
      </c>
      <c r="B6" s="3"/>
      <c r="C6" s="1"/>
      <c r="D6" s="2"/>
      <c r="E6" s="2"/>
      <c r="F6" s="2"/>
      <c r="G6" s="2"/>
    </row>
    <row r="7" spans="1:7" ht="15" customHeight="1">
      <c r="A7" s="8" t="s">
        <v>6</v>
      </c>
      <c r="B7" s="8"/>
      <c r="C7" s="8" t="s">
        <v>0</v>
      </c>
      <c r="D7" s="9" t="s">
        <v>1</v>
      </c>
      <c r="E7" s="9" t="s">
        <v>2</v>
      </c>
      <c r="F7" s="15" t="s">
        <v>3</v>
      </c>
      <c r="G7" s="9" t="s">
        <v>4</v>
      </c>
    </row>
    <row r="8" spans="1:7" ht="15" customHeight="1">
      <c r="A8" s="10" t="s">
        <v>13</v>
      </c>
      <c r="B8" s="11"/>
      <c r="C8" s="11"/>
      <c r="D8" s="11"/>
      <c r="E8" s="12"/>
      <c r="F8" s="12"/>
      <c r="G8" s="14"/>
    </row>
    <row r="9" spans="1:7" s="58" customFormat="1" ht="28.5">
      <c r="A9" s="59" t="s">
        <v>29</v>
      </c>
      <c r="B9" s="59"/>
      <c r="C9" s="55" t="s">
        <v>14</v>
      </c>
      <c r="D9" s="56">
        <v>1100</v>
      </c>
      <c r="E9" s="56">
        <v>1</v>
      </c>
      <c r="F9" s="57">
        <v>2</v>
      </c>
      <c r="G9" s="56">
        <f>F9*D9</f>
        <v>2200</v>
      </c>
    </row>
    <row r="10" spans="1:7" s="58" customFormat="1" ht="15" customHeight="1">
      <c r="A10" s="60" t="s">
        <v>10</v>
      </c>
      <c r="B10" s="61"/>
      <c r="C10" s="61"/>
      <c r="D10" s="61"/>
      <c r="E10" s="62"/>
      <c r="F10" s="62"/>
      <c r="G10" s="63"/>
    </row>
    <row r="11" spans="1:7" s="58" customFormat="1" ht="15" customHeight="1">
      <c r="A11" s="64" t="s">
        <v>28</v>
      </c>
      <c r="B11" s="65"/>
      <c r="C11" s="64" t="s">
        <v>8</v>
      </c>
      <c r="D11" s="66">
        <v>36000</v>
      </c>
      <c r="E11" s="56">
        <v>2</v>
      </c>
      <c r="F11" s="57">
        <v>1</v>
      </c>
      <c r="G11" s="56">
        <f>D11*E11*F11</f>
        <v>72000</v>
      </c>
    </row>
    <row r="12" spans="1:7" s="58" customFormat="1" ht="63" customHeight="1">
      <c r="A12" s="67" t="s">
        <v>15</v>
      </c>
      <c r="B12" s="68"/>
      <c r="C12" s="68" t="s">
        <v>16</v>
      </c>
      <c r="D12" s="57">
        <v>250</v>
      </c>
      <c r="E12" s="56">
        <v>2</v>
      </c>
      <c r="F12" s="57">
        <v>4</v>
      </c>
      <c r="G12" s="69">
        <f>D12*E12*F12</f>
        <v>2000</v>
      </c>
    </row>
    <row r="13" spans="1:7" s="58" customFormat="1" ht="15" customHeight="1">
      <c r="A13" s="60" t="s">
        <v>18</v>
      </c>
      <c r="B13" s="61"/>
      <c r="C13" s="61"/>
      <c r="D13" s="61"/>
      <c r="E13" s="70"/>
      <c r="F13" s="70"/>
      <c r="G13" s="63"/>
    </row>
    <row r="14" spans="1:7" s="58" customFormat="1" ht="15" customHeight="1">
      <c r="A14" s="71" t="s">
        <v>19</v>
      </c>
      <c r="B14" s="72"/>
      <c r="C14" s="73" t="s">
        <v>21</v>
      </c>
      <c r="D14" s="57">
        <v>600</v>
      </c>
      <c r="E14" s="56">
        <v>1</v>
      </c>
      <c r="F14" s="56">
        <v>1</v>
      </c>
      <c r="G14" s="56">
        <f>D14*E14*F14</f>
        <v>600</v>
      </c>
    </row>
    <row r="15" spans="1:7" s="58" customFormat="1" ht="15" customHeight="1">
      <c r="A15" s="74" t="s">
        <v>30</v>
      </c>
      <c r="B15" s="75"/>
      <c r="C15" s="73" t="s">
        <v>21</v>
      </c>
      <c r="D15" s="76">
        <v>300</v>
      </c>
      <c r="E15" s="56">
        <v>1</v>
      </c>
      <c r="F15" s="56">
        <v>1</v>
      </c>
      <c r="G15" s="56">
        <f>D15*E15*F15</f>
        <v>300</v>
      </c>
    </row>
    <row r="16" spans="1:7" ht="21.75" customHeight="1">
      <c r="A16" s="10" t="s">
        <v>17</v>
      </c>
      <c r="B16" s="11"/>
      <c r="C16" s="11"/>
      <c r="D16" s="11"/>
      <c r="E16" s="13"/>
      <c r="F16" s="13"/>
      <c r="G16" s="14"/>
    </row>
    <row r="17" spans="1:8" s="58" customFormat="1" ht="15" customHeight="1">
      <c r="A17" s="74" t="s">
        <v>67</v>
      </c>
      <c r="B17" s="75"/>
      <c r="C17" s="77"/>
      <c r="D17" s="56">
        <v>12133</v>
      </c>
      <c r="E17" s="56">
        <v>1</v>
      </c>
      <c r="F17" s="56">
        <v>1</v>
      </c>
      <c r="G17" s="56">
        <v>12133</v>
      </c>
    </row>
    <row r="18" spans="1:8" s="87" customFormat="1">
      <c r="A18" s="89" t="s">
        <v>68</v>
      </c>
      <c r="B18" s="90"/>
      <c r="C18" s="90"/>
      <c r="D18" s="90"/>
      <c r="E18" s="90"/>
      <c r="F18" s="84"/>
      <c r="G18" s="85"/>
      <c r="H18" s="86"/>
    </row>
    <row r="19" spans="1:8" s="83" customFormat="1" ht="14.25" customHeight="1">
      <c r="A19" s="78" t="s">
        <v>22</v>
      </c>
      <c r="B19" s="79" t="s">
        <v>26</v>
      </c>
      <c r="C19" s="80" t="s">
        <v>25</v>
      </c>
      <c r="D19" s="56">
        <v>700</v>
      </c>
      <c r="E19" s="56">
        <v>1</v>
      </c>
      <c r="F19" s="81">
        <v>1</v>
      </c>
      <c r="G19" s="82">
        <f>E19*F19*D19</f>
        <v>700</v>
      </c>
    </row>
    <row r="20" spans="1:8" s="83" customFormat="1" ht="14.25" customHeight="1">
      <c r="A20" s="80" t="s">
        <v>69</v>
      </c>
      <c r="B20" s="79"/>
      <c r="C20" s="80"/>
      <c r="D20" s="56">
        <v>927</v>
      </c>
      <c r="E20" s="56">
        <v>1</v>
      </c>
      <c r="F20" s="81">
        <v>1</v>
      </c>
      <c r="G20" s="82">
        <f>E20*F20*D20</f>
        <v>927</v>
      </c>
    </row>
    <row r="21" spans="1:8" s="16" customFormat="1">
      <c r="A21" s="93" t="s">
        <v>23</v>
      </c>
      <c r="B21" s="94"/>
      <c r="C21" s="94"/>
      <c r="D21" s="94"/>
      <c r="E21" s="94"/>
      <c r="F21" s="94"/>
      <c r="G21" s="17">
        <f>SUM(G9:G20)</f>
        <v>90860</v>
      </c>
    </row>
    <row r="22" spans="1:8" s="16" customFormat="1">
      <c r="A22" s="95" t="s">
        <v>24</v>
      </c>
      <c r="B22" s="96"/>
      <c r="C22" s="96"/>
      <c r="D22" s="96"/>
      <c r="E22" s="96"/>
      <c r="F22" s="96"/>
      <c r="G22" s="20">
        <f>G21*0.1</f>
        <v>9086</v>
      </c>
    </row>
    <row r="23" spans="1:8" s="16" customFormat="1">
      <c r="A23" s="18"/>
      <c r="B23" s="19" t="s">
        <v>27</v>
      </c>
      <c r="C23" s="19"/>
      <c r="D23" s="19"/>
      <c r="E23" s="19"/>
      <c r="F23" s="19"/>
      <c r="G23" s="20">
        <f>(G21+G22)*0.06</f>
        <v>5996.76</v>
      </c>
    </row>
    <row r="24" spans="1:8" s="16" customFormat="1" ht="15">
      <c r="A24" s="91" t="s">
        <v>7</v>
      </c>
      <c r="B24" s="92"/>
      <c r="C24" s="92"/>
      <c r="D24" s="92"/>
      <c r="E24" s="92"/>
      <c r="F24" s="92"/>
      <c r="G24" s="21">
        <f>SUM(G21:G23)</f>
        <v>105942.76</v>
      </c>
      <c r="H24" s="22"/>
    </row>
  </sheetData>
  <mergeCells count="5">
    <mergeCell ref="B2:C2"/>
    <mergeCell ref="A18:E18"/>
    <mergeCell ref="A21:F21"/>
    <mergeCell ref="A22:F22"/>
    <mergeCell ref="A24:F2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"/>
  <sheetViews>
    <sheetView zoomScaleSheetLayoutView="100" workbookViewId="0">
      <pane ySplit="1" topLeftCell="A5" activePane="bottomLeft" state="frozen"/>
      <selection pane="bottomLeft" activeCell="E16" sqref="E16"/>
    </sheetView>
  </sheetViews>
  <sheetFormatPr defaultColWidth="7.75" defaultRowHeight="16.5"/>
  <cols>
    <col min="1" max="1" width="7.125" style="25" bestFit="1" customWidth="1"/>
    <col min="2" max="2" width="8.875" style="25" customWidth="1"/>
    <col min="3" max="3" width="10.375" style="25" bestFit="1" customWidth="1"/>
    <col min="4" max="4" width="14.625" style="25" customWidth="1"/>
    <col min="5" max="5" width="13.875" style="25" customWidth="1"/>
    <col min="6" max="6" width="13.375" style="53" customWidth="1"/>
    <col min="7" max="7" width="31" style="54" customWidth="1"/>
    <col min="8" max="8" width="14" style="24" customWidth="1"/>
    <col min="9" max="16384" width="7.75" style="25"/>
  </cols>
  <sheetData>
    <row r="1" spans="1:8" ht="28.5" customHeight="1">
      <c r="A1" s="23" t="s">
        <v>31</v>
      </c>
      <c r="B1" s="23" t="s">
        <v>32</v>
      </c>
      <c r="C1" s="23" t="s">
        <v>33</v>
      </c>
      <c r="D1" s="23" t="s">
        <v>34</v>
      </c>
      <c r="E1" s="23" t="s">
        <v>35</v>
      </c>
      <c r="F1" s="23" t="s">
        <v>36</v>
      </c>
      <c r="G1" s="23" t="s">
        <v>37</v>
      </c>
    </row>
    <row r="2" spans="1:8" ht="15" customHeight="1">
      <c r="A2" s="98" t="s">
        <v>66</v>
      </c>
      <c r="B2" s="99"/>
      <c r="C2" s="99"/>
      <c r="D2" s="99"/>
      <c r="E2" s="99"/>
      <c r="F2" s="99"/>
      <c r="G2" s="100"/>
    </row>
    <row r="3" spans="1:8" ht="23.25" customHeight="1">
      <c r="A3" s="26">
        <v>1</v>
      </c>
      <c r="B3" s="27" t="s">
        <v>38</v>
      </c>
      <c r="C3" s="27" t="s">
        <v>39</v>
      </c>
      <c r="D3" s="28" t="s">
        <v>40</v>
      </c>
      <c r="E3" s="29" t="s">
        <v>41</v>
      </c>
      <c r="F3" s="29">
        <v>15002015597</v>
      </c>
      <c r="G3" s="30">
        <v>488</v>
      </c>
    </row>
    <row r="4" spans="1:8" ht="23.25" customHeight="1">
      <c r="A4" s="26">
        <v>2</v>
      </c>
      <c r="B4" s="27" t="s">
        <v>38</v>
      </c>
      <c r="C4" s="27" t="s">
        <v>39</v>
      </c>
      <c r="D4" s="28" t="s">
        <v>42</v>
      </c>
      <c r="E4" s="29" t="s">
        <v>43</v>
      </c>
      <c r="F4" s="29">
        <v>13716111006</v>
      </c>
      <c r="G4" s="30">
        <v>400</v>
      </c>
    </row>
    <row r="5" spans="1:8" ht="23.25" customHeight="1">
      <c r="A5" s="26">
        <v>3</v>
      </c>
      <c r="B5" s="27" t="s">
        <v>38</v>
      </c>
      <c r="C5" s="27" t="s">
        <v>39</v>
      </c>
      <c r="D5" s="28" t="s">
        <v>44</v>
      </c>
      <c r="E5" s="29" t="s">
        <v>45</v>
      </c>
      <c r="F5" s="29">
        <v>13520849133</v>
      </c>
      <c r="G5" s="30">
        <v>489</v>
      </c>
    </row>
    <row r="6" spans="1:8" ht="23.25" customHeight="1">
      <c r="A6" s="26">
        <v>4</v>
      </c>
      <c r="B6" s="27" t="s">
        <v>38</v>
      </c>
      <c r="C6" s="27" t="s">
        <v>39</v>
      </c>
      <c r="D6" s="28" t="s">
        <v>46</v>
      </c>
      <c r="E6" s="29" t="s">
        <v>47</v>
      </c>
      <c r="F6" s="29">
        <v>18680220593</v>
      </c>
      <c r="G6" s="30">
        <v>340</v>
      </c>
    </row>
    <row r="7" spans="1:8" s="32" customFormat="1" ht="23.25" customHeight="1">
      <c r="A7" s="26">
        <v>5</v>
      </c>
      <c r="B7" s="27" t="s">
        <v>38</v>
      </c>
      <c r="C7" s="27" t="s">
        <v>39</v>
      </c>
      <c r="D7" s="97" t="s">
        <v>48</v>
      </c>
      <c r="E7" s="29" t="s">
        <v>49</v>
      </c>
      <c r="F7" s="29">
        <v>18911060506</v>
      </c>
      <c r="G7" s="30">
        <v>341</v>
      </c>
      <c r="H7" s="31"/>
    </row>
    <row r="8" spans="1:8" ht="23.25" customHeight="1">
      <c r="A8" s="26">
        <v>6</v>
      </c>
      <c r="B8" s="27" t="s">
        <v>38</v>
      </c>
      <c r="C8" s="27" t="s">
        <v>39</v>
      </c>
      <c r="D8" s="97"/>
      <c r="E8" s="29" t="s">
        <v>50</v>
      </c>
      <c r="F8" s="29">
        <v>17611580608</v>
      </c>
      <c r="G8" s="30">
        <v>259</v>
      </c>
    </row>
    <row r="9" spans="1:8">
      <c r="A9" s="33" t="s">
        <v>51</v>
      </c>
      <c r="B9" s="34"/>
      <c r="C9" s="34"/>
      <c r="D9" s="35"/>
      <c r="E9" s="36"/>
      <c r="F9" s="35"/>
      <c r="G9" s="37">
        <f>SUM(G3:G8)</f>
        <v>2317</v>
      </c>
    </row>
    <row r="10" spans="1:8" ht="21" customHeight="1">
      <c r="A10" s="98" t="s">
        <v>52</v>
      </c>
      <c r="B10" s="99"/>
      <c r="C10" s="99"/>
      <c r="D10" s="99"/>
      <c r="E10" s="99"/>
      <c r="F10" s="99"/>
      <c r="G10" s="100"/>
    </row>
    <row r="11" spans="1:8" ht="23.25" customHeight="1">
      <c r="A11" s="26">
        <v>1</v>
      </c>
      <c r="B11" s="27" t="s">
        <v>38</v>
      </c>
      <c r="C11" s="27" t="s">
        <v>39</v>
      </c>
      <c r="D11" s="38" t="s">
        <v>53</v>
      </c>
      <c r="E11" s="39" t="s">
        <v>54</v>
      </c>
      <c r="F11" s="40">
        <v>18310623301</v>
      </c>
      <c r="G11" s="30">
        <v>500</v>
      </c>
    </row>
    <row r="12" spans="1:8" ht="23.25" customHeight="1">
      <c r="A12" s="26">
        <v>2</v>
      </c>
      <c r="B12" s="27" t="s">
        <v>38</v>
      </c>
      <c r="C12" s="27" t="s">
        <v>39</v>
      </c>
      <c r="D12" s="41" t="s">
        <v>55</v>
      </c>
      <c r="E12" s="39" t="s">
        <v>56</v>
      </c>
      <c r="F12" s="40">
        <v>18501398808</v>
      </c>
      <c r="G12" s="30">
        <v>500</v>
      </c>
    </row>
    <row r="13" spans="1:8" ht="23.25" customHeight="1">
      <c r="A13" s="26">
        <v>3</v>
      </c>
      <c r="B13" s="27" t="s">
        <v>38</v>
      </c>
      <c r="C13" s="27" t="s">
        <v>39</v>
      </c>
      <c r="D13" s="38" t="s">
        <v>57</v>
      </c>
      <c r="E13" s="39" t="s">
        <v>58</v>
      </c>
      <c r="F13" s="40">
        <v>15910367822</v>
      </c>
      <c r="G13" s="30">
        <v>500</v>
      </c>
    </row>
    <row r="14" spans="1:8" ht="23.25" customHeight="1">
      <c r="A14" s="26">
        <v>4</v>
      </c>
      <c r="B14" s="27" t="s">
        <v>38</v>
      </c>
      <c r="C14" s="27" t="s">
        <v>39</v>
      </c>
      <c r="D14" s="38" t="s">
        <v>59</v>
      </c>
      <c r="E14" s="39" t="s">
        <v>60</v>
      </c>
      <c r="F14" s="40">
        <v>18618324852</v>
      </c>
      <c r="G14" s="30">
        <v>500</v>
      </c>
    </row>
    <row r="15" spans="1:8" s="32" customFormat="1" ht="23.25" customHeight="1">
      <c r="A15" s="26">
        <v>5</v>
      </c>
      <c r="B15" s="27" t="s">
        <v>38</v>
      </c>
      <c r="C15" s="27" t="s">
        <v>39</v>
      </c>
      <c r="D15" s="42" t="s">
        <v>61</v>
      </c>
      <c r="E15" s="39" t="s">
        <v>62</v>
      </c>
      <c r="F15" s="43">
        <v>18910819252</v>
      </c>
      <c r="G15" s="30">
        <v>500</v>
      </c>
      <c r="H15" s="31"/>
    </row>
    <row r="16" spans="1:8" ht="23.25" customHeight="1">
      <c r="A16" s="26">
        <v>6</v>
      </c>
      <c r="B16" s="27" t="s">
        <v>38</v>
      </c>
      <c r="C16" s="27" t="s">
        <v>39</v>
      </c>
      <c r="D16" s="38" t="s">
        <v>63</v>
      </c>
      <c r="E16" s="39" t="s">
        <v>64</v>
      </c>
      <c r="F16" s="40">
        <v>15210563596</v>
      </c>
      <c r="G16" s="30">
        <v>500</v>
      </c>
    </row>
    <row r="17" spans="1:7" ht="23.25" customHeight="1">
      <c r="A17" s="33" t="s">
        <v>51</v>
      </c>
      <c r="B17" s="44"/>
      <c r="C17" s="44"/>
      <c r="D17" s="45"/>
      <c r="E17" s="46"/>
      <c r="F17" s="47"/>
      <c r="G17" s="48">
        <f>SUM(G11:G16)</f>
        <v>3000</v>
      </c>
    </row>
    <row r="18" spans="1:7" ht="34.5" customHeight="1">
      <c r="A18" s="49" t="s">
        <v>65</v>
      </c>
      <c r="B18" s="50"/>
      <c r="C18" s="50"/>
      <c r="D18" s="50"/>
      <c r="E18" s="50"/>
      <c r="F18" s="51"/>
      <c r="G18" s="52">
        <f>SUM(G9,G17)</f>
        <v>5317</v>
      </c>
    </row>
  </sheetData>
  <mergeCells count="3">
    <mergeCell ref="D7:D8"/>
    <mergeCell ref="A10:G10"/>
    <mergeCell ref="A2:G2"/>
  </mergeCells>
  <phoneticPr fontId="3" type="noConversion"/>
  <pageMargins left="0.51181102362204722" right="0.39370078740157483" top="0.74803149606299213" bottom="0.74803149606299213" header="0.31496062992125984" footer="0.31496062992125984"/>
  <pageSetup paperSize="0" orientation="portrait" horizontalDpi="0" verticalDpi="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旅行社SOW</vt:lpstr>
      <vt:lpstr>媒体报销</vt:lpstr>
      <vt:lpstr>旅行社SOW!Print_Area</vt:lpstr>
      <vt:lpstr>媒体报销!Print_Area</vt:lpstr>
      <vt:lpstr>媒体报销!Print_Titles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Adimn</cp:lastModifiedBy>
  <cp:revision/>
  <cp:lastPrinted>2017-05-24T14:43:46Z</cp:lastPrinted>
  <dcterms:created xsi:type="dcterms:W3CDTF">1996-12-17T01:32:42Z</dcterms:created>
  <dcterms:modified xsi:type="dcterms:W3CDTF">2017-12-14T15:22:03Z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