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<sst xmlns="http://schemas.openxmlformats.org/spreadsheetml/2006/main" count="64" uniqueCount="62">
  <si>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【借款报销单】</t>
  </si>
  <si>
    <t>团号：HMEA-250112-DJH857</t>
  </si>
  <si>
    <t>会议日期：2024.12.6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</si>
  <si>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</si>
  <si>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</si>
  <si>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</si>
  <si>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</si>
  <si>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</si>
  <si>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</si>
  <si>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</si>
  <si>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</si>
  <si>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</si>
  <si>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</si>
  <si>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</si>
  <si>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</si>
  <si>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</si>
  <si>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</si>
  <si>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</si>
  <si>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</si>
  <si>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</si>
  <si>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</si>
  <si>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</si>
  <si>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客户火车票</t>
  </si>
  <si>
    <t>需有客户邮件确认，并抄送合规部。</t>
  </si>
  <si>
    <t>客户使用费用合计</t>
  </si>
  <si>
    <t>活动餐费</t>
  </si>
  <si>
    <t>奶茶</t>
  </si>
  <si>
    <t>需提供刷卡联、菜单（小票）</t>
  </si>
  <si>
    <t>活动餐费合计</t>
  </si>
  <si>
    <t>现地采买费用</t>
  </si>
  <si>
    <t>茶歇筐，抽纸</t>
  </si>
  <si>
    <t>尽量提供可用的原始发票，发票项目不可用的，且开票需要加收税点的可以不提供原始发票。网上交易均需提供交易截图。</t>
  </si>
  <si>
    <t>矿泉水</t>
  </si>
  <si>
    <t>牛皮纸信封，签到笔</t>
  </si>
  <si>
    <t>茶歇</t>
  </si>
  <si>
    <t>牛皮纸信封</t>
  </si>
  <si>
    <t>丝绒盒子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</si>
  <si>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</si>
  <si>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</si>
  <si>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</si>
  <si>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</si>
  <si>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</si>
  <si>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</si>
  <si>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</si>
  <si>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</si>
  <si>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</si>
  <si>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</si>
  <si>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</si>
  <si>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</si>
  <si>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速记人员费用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</si>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</sst>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workbookViewId="0">
      <selection activeCell="J14" sqref="J14:J16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514</v>
      </c>
      <c r="G14" s="15">
        <v>0</v>
      </c>
      <c r="H14" s="15">
        <v>514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514</v>
      </c>
      <c r="G16" s="19">
        <f>SUM(G14:G15)</f>
        <v>0</v>
      </c>
      <c r="H16" s="19">
        <f>SUM(H14:H15)</f>
        <v>514</v>
      </c>
      <c r="I16" s="44"/>
      <c r="J16" s="48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181.7</v>
      </c>
      <c r="G17" s="15">
        <v>0</v>
      </c>
      <c r="H17" s="26">
        <v>181.7</v>
      </c>
      <c r="I17" s="40" t="s">
        <v>26</v>
      </c>
      <c r="J17" s="46" t="s">
        <v>27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28</v>
      </c>
      <c r="C22" s="19">
        <f>SUM(C17)</f>
        <v>0</v>
      </c>
      <c r="D22" s="19">
        <f t="shared" ref="D22:E22" si="1">SUM(D17)</f>
        <v>0</v>
      </c>
      <c r="E22" s="19">
        <f t="shared" si="1"/>
        <v>0</v>
      </c>
      <c r="F22" s="19">
        <f>SUM(F17:F21)</f>
        <v>181.7</v>
      </c>
      <c r="G22" s="19">
        <f>SUM(G17:G21)</f>
        <v>0</v>
      </c>
      <c r="H22" s="19">
        <f>SUM(H17:H21)</f>
        <v>181.7</v>
      </c>
      <c r="I22" s="44"/>
      <c r="J22" s="48"/>
    </row>
    <row r="23" customHeight="1" spans="1:10">
      <c r="A23" s="20">
        <v>5</v>
      </c>
      <c r="B23" s="21" t="s">
        <v>29</v>
      </c>
      <c r="C23" s="22">
        <v>0</v>
      </c>
      <c r="D23" s="20">
        <v>0</v>
      </c>
      <c r="E23" s="22">
        <f>C23*D23</f>
        <v>0</v>
      </c>
      <c r="F23" s="15">
        <v>373.52</v>
      </c>
      <c r="G23" s="15">
        <v>0</v>
      </c>
      <c r="H23" s="15">
        <v>373.52</v>
      </c>
      <c r="I23" s="40" t="s">
        <v>30</v>
      </c>
      <c r="J23" s="41" t="s">
        <v>31</v>
      </c>
    </row>
    <row r="24" customHeight="1" spans="1:10">
      <c r="A24" s="27"/>
      <c r="B24" s="28"/>
      <c r="C24" s="29"/>
      <c r="D24" s="27"/>
      <c r="E24" s="29"/>
      <c r="F24" s="15">
        <v>606.3</v>
      </c>
      <c r="G24" s="15">
        <v>0</v>
      </c>
      <c r="H24" s="15">
        <v>606.3</v>
      </c>
      <c r="I24" s="42" t="s">
        <v>32</v>
      </c>
      <c r="J24" s="43"/>
    </row>
    <row r="25" customFormat="1" customHeight="1" spans="1:10">
      <c r="A25" s="27"/>
      <c r="B25" s="28"/>
      <c r="C25" s="29"/>
      <c r="D25" s="27"/>
      <c r="E25" s="29"/>
      <c r="F25" s="15">
        <v>61.4</v>
      </c>
      <c r="G25" s="15">
        <v>0</v>
      </c>
      <c r="H25" s="15">
        <v>61.4</v>
      </c>
      <c r="I25" s="42" t="s">
        <v>33</v>
      </c>
      <c r="J25" s="43"/>
    </row>
    <row r="26" customFormat="1" customHeight="1" spans="1:10">
      <c r="A26" s="27"/>
      <c r="B26" s="28"/>
      <c r="C26" s="29"/>
      <c r="D26" s="27"/>
      <c r="E26" s="29"/>
      <c r="F26" s="15">
        <v>2634.2</v>
      </c>
      <c r="G26" s="15">
        <v>0</v>
      </c>
      <c r="H26" s="15">
        <v>2634.2</v>
      </c>
      <c r="I26" s="42" t="s">
        <v>34</v>
      </c>
      <c r="J26" s="43"/>
    </row>
    <row r="27" customFormat="1" customHeight="1" spans="1:10">
      <c r="A27" s="27"/>
      <c r="B27" s="28"/>
      <c r="C27" s="29"/>
      <c r="D27" s="27"/>
      <c r="E27" s="29"/>
      <c r="F27" s="15">
        <v>5.5</v>
      </c>
      <c r="G27" s="15">
        <v>0</v>
      </c>
      <c r="H27" s="15">
        <v>5.5</v>
      </c>
      <c r="I27" s="42" t="s">
        <v>35</v>
      </c>
      <c r="J27" s="43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v>27.9</v>
      </c>
      <c r="H28" s="15">
        <v>27.9</v>
      </c>
      <c r="I28" s="42" t="s">
        <v>36</v>
      </c>
      <c r="J28" s="43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30.89</v>
      </c>
      <c r="H29" s="15">
        <v>30.89</v>
      </c>
      <c r="I29" s="42" t="s">
        <v>35</v>
      </c>
      <c r="J29" s="43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73.5</v>
      </c>
      <c r="H30" s="15">
        <v>73.5</v>
      </c>
      <c r="I30" s="42" t="s">
        <v>32</v>
      </c>
      <c r="J30" s="43"/>
    </row>
    <row r="31" s="1" customFormat="1" customHeight="1" spans="1:10">
      <c r="A31" s="17"/>
      <c r="B31" s="18" t="s">
        <v>37</v>
      </c>
      <c r="C31" s="19">
        <f>SUM(C23)</f>
        <v>0</v>
      </c>
      <c r="D31" s="19">
        <f>SUM(D23)</f>
        <v>0</v>
      </c>
      <c r="E31" s="19">
        <f>SUM(E23)</f>
        <v>0</v>
      </c>
      <c r="F31" s="19">
        <f>SUM(F23:F30)</f>
        <v>3680.92</v>
      </c>
      <c r="G31" s="19">
        <f>SUM(G23:G30)</f>
        <v>132.29</v>
      </c>
      <c r="H31" s="19">
        <f>SUM(H23:H30)</f>
        <v>3813.21</v>
      </c>
      <c r="I31" s="44"/>
      <c r="J31" s="45"/>
    </row>
    <row r="32" customHeight="1" spans="1:10">
      <c r="A32" s="13">
        <v>6</v>
      </c>
      <c r="B32" s="14" t="s">
        <v>38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41"/>
    </row>
    <row r="33" s="1" customFormat="1" customHeight="1" spans="1:10">
      <c r="A33" s="17"/>
      <c r="B33" s="18" t="s">
        <v>39</v>
      </c>
      <c r="C33" s="19">
        <f>SUM(C32)</f>
        <v>0</v>
      </c>
      <c r="D33" s="19">
        <f t="shared" ref="D33:E33" si="2">SUM(D32)</f>
        <v>0</v>
      </c>
      <c r="E33" s="19">
        <f t="shared" si="2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4"/>
      <c r="J33" s="48"/>
    </row>
    <row r="34" customHeight="1" spans="1:10">
      <c r="A34" s="13">
        <v>7</v>
      </c>
      <c r="B34" s="14" t="s">
        <v>40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0"/>
      <c r="J34" s="49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0"/>
      <c r="J35" s="50"/>
    </row>
    <row r="36" s="1" customFormat="1" customHeight="1" spans="1:10">
      <c r="A36" s="17"/>
      <c r="B36" s="18" t="s">
        <v>41</v>
      </c>
      <c r="C36" s="19">
        <f>SUM(C34)</f>
        <v>0</v>
      </c>
      <c r="D36" s="19">
        <f t="shared" ref="D36:E36" si="3">SUM(D34)</f>
        <v>0</v>
      </c>
      <c r="E36" s="19">
        <f t="shared" si="3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4"/>
      <c r="J36" s="51"/>
    </row>
    <row r="37" customHeight="1" spans="1:10">
      <c r="A37" s="13">
        <v>8</v>
      </c>
      <c r="B37" s="14" t="s">
        <v>42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0"/>
      <c r="J37" s="46" t="s">
        <v>43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0"/>
      <c r="J38" s="47"/>
    </row>
    <row r="39" s="1" customFormat="1" customHeight="1" spans="1:10">
      <c r="A39" s="17"/>
      <c r="B39" s="18" t="s">
        <v>44</v>
      </c>
      <c r="C39" s="19">
        <f>SUM(C37)</f>
        <v>0</v>
      </c>
      <c r="D39" s="19">
        <f t="shared" ref="D39:E39" si="4">SUM(D37)</f>
        <v>0</v>
      </c>
      <c r="E39" s="19">
        <f t="shared" si="4"/>
        <v>0</v>
      </c>
      <c r="F39" s="19">
        <f>SUM(F37:F38)</f>
        <v>0</v>
      </c>
      <c r="G39" s="19">
        <f t="shared" ref="G39:H39" si="5">SUM(G37:G38)</f>
        <v>0</v>
      </c>
      <c r="H39" s="19">
        <f t="shared" si="5"/>
        <v>0</v>
      </c>
      <c r="I39" s="44"/>
      <c r="J39" s="48"/>
    </row>
    <row r="40" customHeight="1" spans="1:10">
      <c r="A40" s="13">
        <v>9</v>
      </c>
      <c r="B40" s="14" t="s">
        <v>45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0"/>
      <c r="J40" s="41" t="s">
        <v>46</v>
      </c>
    </row>
    <row r="41" s="1" customFormat="1" customHeight="1" spans="1:10">
      <c r="A41" s="17"/>
      <c r="B41" s="18" t="s">
        <v>47</v>
      </c>
      <c r="C41" s="19">
        <f>SUM(C40)</f>
        <v>0</v>
      </c>
      <c r="D41" s="19">
        <f t="shared" ref="D41:E41" si="6">SUM(D40)</f>
        <v>0</v>
      </c>
      <c r="E41" s="19">
        <f t="shared" si="6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4"/>
      <c r="J41" s="45"/>
    </row>
    <row r="42" customHeight="1" spans="1:10">
      <c r="A42" s="20">
        <v>10</v>
      </c>
      <c r="B42" s="14" t="s">
        <v>48</v>
      </c>
      <c r="C42" s="15">
        <v>0</v>
      </c>
      <c r="D42" s="16">
        <v>0</v>
      </c>
      <c r="E42" s="15">
        <f>C42*D42</f>
        <v>0</v>
      </c>
      <c r="F42" s="15">
        <v>2200</v>
      </c>
      <c r="G42" s="15">
        <v>0</v>
      </c>
      <c r="H42" s="15">
        <f>F42+G42</f>
        <v>2200</v>
      </c>
      <c r="I42" s="42" t="s">
        <v>49</v>
      </c>
      <c r="J42" s="49"/>
    </row>
    <row r="43" s="1" customFormat="1" customHeight="1" spans="1:10">
      <c r="A43" s="17"/>
      <c r="B43" s="18" t="s">
        <v>50</v>
      </c>
      <c r="C43" s="19">
        <f>SUM(C42)</f>
        <v>0</v>
      </c>
      <c r="D43" s="19">
        <f t="shared" ref="D43:E43" si="7">SUM(D42)</f>
        <v>0</v>
      </c>
      <c r="E43" s="19">
        <f t="shared" si="7"/>
        <v>0</v>
      </c>
      <c r="F43" s="19">
        <f>SUM(F42:F42)</f>
        <v>2200</v>
      </c>
      <c r="G43" s="19">
        <f>SUM(G42:G42)</f>
        <v>0</v>
      </c>
      <c r="H43" s="19">
        <f>SUM(H42:H42)</f>
        <v>2200</v>
      </c>
      <c r="I43" s="44"/>
      <c r="J43" s="51"/>
    </row>
    <row r="44" customHeight="1" spans="1:10">
      <c r="A44" s="17"/>
      <c r="B44" s="18" t="s">
        <v>51</v>
      </c>
      <c r="C44" s="19">
        <f t="shared" ref="C44:H44" si="8">SUM(C43,C41,C39,C36,C33,C31,C22,C16,C13,C10)</f>
        <v>0</v>
      </c>
      <c r="D44" s="19">
        <f t="shared" si="8"/>
        <v>0</v>
      </c>
      <c r="E44" s="19">
        <f t="shared" si="8"/>
        <v>0</v>
      </c>
      <c r="F44" s="19">
        <f t="shared" si="8"/>
        <v>6576.62</v>
      </c>
      <c r="G44" s="19">
        <f t="shared" si="8"/>
        <v>132.29</v>
      </c>
      <c r="H44" s="19">
        <f t="shared" si="8"/>
        <v>6708.91</v>
      </c>
      <c r="I44" s="44"/>
      <c r="J44" s="52"/>
    </row>
    <row r="48" customHeight="1" spans="1:9">
      <c r="A48" s="32" t="s">
        <v>52</v>
      </c>
      <c r="B48" s="33"/>
      <c r="C48" s="34" t="s">
        <v>53</v>
      </c>
      <c r="D48" s="34"/>
      <c r="E48" s="34" t="s">
        <v>54</v>
      </c>
      <c r="F48" s="34"/>
      <c r="G48" s="34" t="s">
        <v>55</v>
      </c>
      <c r="H48" s="34"/>
      <c r="I48" s="53" t="s">
        <v>56</v>
      </c>
    </row>
    <row r="49" customHeight="1" spans="1:9">
      <c r="A49" s="35">
        <f>C44</f>
        <v>0</v>
      </c>
      <c r="B49" s="36"/>
      <c r="C49" s="36">
        <f>H44</f>
        <v>6708.91</v>
      </c>
      <c r="D49" s="36"/>
      <c r="E49" s="36">
        <f>F44</f>
        <v>6576.62</v>
      </c>
      <c r="F49" s="36"/>
      <c r="G49" s="36">
        <f>G44</f>
        <v>132.29</v>
      </c>
      <c r="H49" s="36"/>
      <c r="I49" s="54">
        <f>A49-C49</f>
        <v>-6708.91</v>
      </c>
    </row>
    <row r="51" customHeight="1" spans="1:9">
      <c r="A51" s="37" t="s">
        <v>57</v>
      </c>
      <c r="B51" s="1" t="s">
        <v>58</v>
      </c>
      <c r="C51" s="38" t="s">
        <v>59</v>
      </c>
      <c r="D51" s="37"/>
      <c r="E51" s="37" t="s">
        <v>60</v>
      </c>
      <c r="F51" s="37"/>
      <c r="G51" s="37" t="s">
        <v>61</v>
      </c>
      <c r="H51" s="3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30"/>
    <mergeCell ref="A34:A35"/>
    <mergeCell ref="A37:A38"/>
    <mergeCell ref="B6:B7"/>
    <mergeCell ref="B8:B9"/>
    <mergeCell ref="B11:B12"/>
    <mergeCell ref="B14:B15"/>
    <mergeCell ref="B17:B21"/>
    <mergeCell ref="B23:B30"/>
    <mergeCell ref="B34:B35"/>
    <mergeCell ref="B37:B38"/>
    <mergeCell ref="C8:C9"/>
    <mergeCell ref="C11:C12"/>
    <mergeCell ref="C14:C15"/>
    <mergeCell ref="C17:C21"/>
    <mergeCell ref="C23:C30"/>
    <mergeCell ref="C34:C35"/>
    <mergeCell ref="C37:C38"/>
    <mergeCell ref="D8:D9"/>
    <mergeCell ref="D11:D12"/>
    <mergeCell ref="D14:D15"/>
    <mergeCell ref="D17:D21"/>
    <mergeCell ref="D23:D30"/>
    <mergeCell ref="D34:D35"/>
    <mergeCell ref="D37:D38"/>
    <mergeCell ref="E8:E9"/>
    <mergeCell ref="E11:E12"/>
    <mergeCell ref="E14:E15"/>
    <mergeCell ref="E17:E21"/>
    <mergeCell ref="E23:E30"/>
    <mergeCell ref="E34:E35"/>
    <mergeCell ref="E37:E38"/>
    <mergeCell ref="J4:J5"/>
    <mergeCell ref="J6:J7"/>
    <mergeCell ref="J8:J10"/>
    <mergeCell ref="J11:J13"/>
    <mergeCell ref="J14:J16"/>
    <mergeCell ref="J17:J22"/>
    <mergeCell ref="J23:J31"/>
    <mergeCell ref="J32:J33"/>
    <mergeCell ref="J34:J36"/>
    <mergeCell ref="J37:J39"/>
    <mergeCell ref="J40:J41"/>
    <mergeCell ref="J42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2024-12-16T03:02:38Z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