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0" windowWidth="11700" windowHeight="5385"/>
  </bookViews>
  <sheets>
    <sheet name="结账单" sheetId="34" r:id="rId1"/>
  </sheets>
  <calcPr calcId="144525"/>
</workbook>
</file>

<file path=xl/calcChain.xml><?xml version="1.0" encoding="utf-8"?>
<calcChain xmlns="http://schemas.openxmlformats.org/spreadsheetml/2006/main">
  <c r="F96" i="34" l="1"/>
  <c r="F92" i="34" l="1"/>
  <c r="F31" i="34"/>
  <c r="F90" i="34"/>
  <c r="F87" i="34"/>
  <c r="F28" i="34"/>
  <c r="F26" i="34"/>
  <c r="F17" i="34"/>
  <c r="F16" i="34"/>
  <c r="F62" i="34"/>
  <c r="F47" i="34"/>
  <c r="F18" i="34"/>
  <c r="F19" i="34"/>
  <c r="F20" i="34"/>
  <c r="F21" i="34"/>
  <c r="F22" i="34"/>
  <c r="F23" i="34"/>
  <c r="F24" i="34"/>
  <c r="F25" i="34"/>
  <c r="F32" i="34"/>
  <c r="F34" i="34"/>
  <c r="F37" i="34"/>
  <c r="F38" i="34"/>
  <c r="F39" i="34"/>
  <c r="F40" i="34"/>
  <c r="F46" i="34"/>
  <c r="F48" i="34"/>
  <c r="F49" i="34"/>
  <c r="F50" i="34"/>
  <c r="F51" i="34"/>
  <c r="F53" i="34"/>
  <c r="F54" i="34"/>
  <c r="F55" i="34"/>
  <c r="F56" i="34"/>
  <c r="F57" i="34"/>
  <c r="F58" i="34"/>
  <c r="F59" i="34"/>
  <c r="F61" i="34"/>
  <c r="F63" i="34"/>
  <c r="F64" i="34"/>
  <c r="F65" i="34"/>
  <c r="F66" i="34"/>
  <c r="F67" i="34"/>
  <c r="F68" i="34"/>
  <c r="F71" i="34"/>
  <c r="F72" i="34"/>
  <c r="F73" i="34"/>
  <c r="F74" i="34"/>
  <c r="F75" i="34"/>
  <c r="F76" i="34"/>
  <c r="F77" i="34"/>
  <c r="F81" i="34"/>
  <c r="F82" i="34"/>
  <c r="F83" i="34"/>
  <c r="F84" i="34"/>
  <c r="F86" i="34"/>
  <c r="F88" i="34"/>
  <c r="F89" i="34"/>
  <c r="F91" i="34"/>
  <c r="F85" i="34"/>
  <c r="F45" i="34"/>
  <c r="F44" i="34"/>
  <c r="F33" i="34"/>
</calcChain>
</file>

<file path=xl/sharedStrings.xml><?xml version="1.0" encoding="utf-8"?>
<sst xmlns="http://schemas.openxmlformats.org/spreadsheetml/2006/main" count="161" uniqueCount="136">
  <si>
    <t>备注</t>
  </si>
  <si>
    <t>总价</t>
  </si>
  <si>
    <t>名称</t>
  </si>
  <si>
    <t>数量</t>
  </si>
  <si>
    <t>单价</t>
  </si>
  <si>
    <t xml:space="preserve">旅游项目共计 </t>
  </si>
  <si>
    <t xml:space="preserve">其他项目 </t>
  </si>
  <si>
    <t xml:space="preserve">其他项目共计 </t>
  </si>
  <si>
    <t>领队部分共计</t>
  </si>
  <si>
    <t xml:space="preserve">备注 </t>
    <phoneticPr fontId="3" type="noConversion"/>
  </si>
  <si>
    <t>单价（人民币）</t>
    <phoneticPr fontId="5" type="noConversion"/>
  </si>
  <si>
    <t>次数</t>
    <phoneticPr fontId="8" type="noConversion"/>
  </si>
  <si>
    <t>次数</t>
    <phoneticPr fontId="5" type="noConversion"/>
  </si>
  <si>
    <t>单价(人民币）</t>
    <phoneticPr fontId="3" type="noConversion"/>
  </si>
  <si>
    <t>备注</t>
    <phoneticPr fontId="8" type="noConversion"/>
  </si>
  <si>
    <t>全程旅游车交通费用</t>
    <phoneticPr fontId="8" type="noConversion"/>
  </si>
  <si>
    <t>门票费用</t>
    <phoneticPr fontId="3" type="noConversion"/>
  </si>
  <si>
    <t>名称</t>
    <phoneticPr fontId="8" type="noConversion"/>
  </si>
  <si>
    <t>会议费用</t>
    <phoneticPr fontId="8" type="noConversion"/>
  </si>
  <si>
    <t>会议共计</t>
    <phoneticPr fontId="8" type="noConversion"/>
  </si>
  <si>
    <t>参团人数:</t>
    <phoneticPr fontId="5" type="noConversion"/>
  </si>
  <si>
    <t>联系电话：</t>
    <phoneticPr fontId="8" type="noConversion"/>
  </si>
  <si>
    <t>旅行社名称：</t>
    <phoneticPr fontId="5" type="noConversion"/>
  </si>
  <si>
    <t>报价人：</t>
    <phoneticPr fontId="8" type="noConversion"/>
  </si>
  <si>
    <t>国内出发地:</t>
    <phoneticPr fontId="8" type="noConversion"/>
  </si>
  <si>
    <t>目的地:</t>
    <phoneticPr fontId="5" type="noConversion"/>
  </si>
  <si>
    <t>行程时间(天数):</t>
    <phoneticPr fontId="5" type="noConversion"/>
  </si>
  <si>
    <t>会议时间(天数):</t>
    <phoneticPr fontId="5" type="noConversion"/>
  </si>
  <si>
    <t>其他描述:</t>
    <phoneticPr fontId="5" type="noConversion"/>
  </si>
  <si>
    <t>酒店推荐理由：</t>
    <phoneticPr fontId="8" type="noConversion"/>
  </si>
  <si>
    <t>数量</t>
    <phoneticPr fontId="8" type="noConversion"/>
  </si>
  <si>
    <t>是否可安排购物:</t>
    <phoneticPr fontId="5" type="noConversion"/>
  </si>
  <si>
    <t>酒店费用</t>
    <phoneticPr fontId="3" type="noConversion"/>
  </si>
  <si>
    <t>用车车辆状况：</t>
    <phoneticPr fontId="8" type="noConversion"/>
  </si>
  <si>
    <t>导游及司机介绍：</t>
    <phoneticPr fontId="8" type="noConversion"/>
  </si>
  <si>
    <t>领队的介绍：</t>
    <phoneticPr fontId="8" type="noConversion"/>
  </si>
  <si>
    <t>询价人:</t>
    <phoneticPr fontId="8" type="noConversion"/>
  </si>
  <si>
    <t>联系电话:</t>
    <phoneticPr fontId="5" type="noConversion"/>
  </si>
  <si>
    <r>
      <rPr>
        <b/>
        <u/>
        <sz val="10"/>
        <color indexed="8"/>
        <rFont val="宋体"/>
        <family val="3"/>
        <charset val="134"/>
      </rPr>
      <t>次数</t>
    </r>
    <phoneticPr fontId="8" type="noConversion"/>
  </si>
  <si>
    <r>
      <rPr>
        <b/>
        <u/>
        <sz val="10"/>
        <color indexed="8"/>
        <rFont val="宋体"/>
        <family val="3"/>
        <charset val="134"/>
      </rPr>
      <t>单价</t>
    </r>
    <r>
      <rPr>
        <b/>
        <u/>
        <sz val="10"/>
        <color indexed="8"/>
        <rFont val="Arial"/>
        <family val="2"/>
      </rPr>
      <t>(</t>
    </r>
    <r>
      <rPr>
        <b/>
        <u/>
        <sz val="10"/>
        <color indexed="8"/>
        <rFont val="宋体"/>
        <family val="3"/>
        <charset val="134"/>
      </rPr>
      <t>人民币）</t>
    </r>
    <phoneticPr fontId="8" type="noConversion"/>
  </si>
  <si>
    <r>
      <rPr>
        <b/>
        <u/>
        <sz val="10"/>
        <color indexed="8"/>
        <rFont val="宋体"/>
        <family val="3"/>
        <charset val="134"/>
      </rPr>
      <t>导游费用</t>
    </r>
    <r>
      <rPr>
        <b/>
        <u/>
        <sz val="10"/>
        <color indexed="8"/>
        <rFont val="Arial"/>
        <family val="2"/>
      </rPr>
      <t xml:space="preserve">  </t>
    </r>
    <phoneticPr fontId="3" type="noConversion"/>
  </si>
  <si>
    <t>总费用</t>
    <phoneticPr fontId="8" type="noConversion"/>
  </si>
  <si>
    <r>
      <rPr>
        <b/>
        <u/>
        <sz val="11"/>
        <color indexed="8"/>
        <rFont val="宋体"/>
        <family val="3"/>
        <charset val="134"/>
      </rPr>
      <t>领队费用</t>
    </r>
    <r>
      <rPr>
        <b/>
        <u/>
        <sz val="11"/>
        <color indexed="8"/>
        <rFont val="Arial"/>
        <family val="2"/>
      </rPr>
      <t xml:space="preserve"> </t>
    </r>
    <phoneticPr fontId="8" type="noConversion"/>
  </si>
  <si>
    <r>
      <rPr>
        <b/>
        <sz val="10"/>
        <color indexed="8"/>
        <rFont val="宋体"/>
        <family val="3"/>
        <charset val="134"/>
      </rPr>
      <t>服务费（</t>
    </r>
    <r>
      <rPr>
        <b/>
        <sz val="10"/>
        <color indexed="8"/>
        <rFont val="Arial"/>
        <family val="2"/>
      </rPr>
      <t>8%</t>
    </r>
    <r>
      <rPr>
        <b/>
        <sz val="10"/>
        <color indexed="8"/>
        <rFont val="宋体"/>
        <family val="3"/>
        <charset val="134"/>
      </rPr>
      <t>）</t>
    </r>
    <phoneticPr fontId="8" type="noConversion"/>
  </si>
  <si>
    <t>用餐费用</t>
    <phoneticPr fontId="8" type="noConversion"/>
  </si>
  <si>
    <t>保险</t>
    <phoneticPr fontId="3" type="noConversion"/>
  </si>
  <si>
    <t>报价时间：</t>
    <phoneticPr fontId="3" type="noConversion"/>
  </si>
  <si>
    <t>赵峰</t>
    <phoneticPr fontId="8" type="noConversion"/>
  </si>
  <si>
    <t>矿泉水</t>
    <phoneticPr fontId="3" type="noConversion"/>
  </si>
  <si>
    <t>工资</t>
    <phoneticPr fontId="3" type="noConversion"/>
  </si>
  <si>
    <t>司机小费</t>
    <phoneticPr fontId="3" type="noConversion"/>
  </si>
  <si>
    <t>签证费</t>
    <phoneticPr fontId="3" type="noConversion"/>
  </si>
  <si>
    <t>无</t>
    <phoneticPr fontId="8" type="noConversion"/>
  </si>
  <si>
    <t>中国康辉旅行社集团有限责任公司</t>
    <phoneticPr fontId="8" type="noConversion"/>
  </si>
  <si>
    <t>每人1天2瓶，赠送</t>
    <phoneticPr fontId="3" type="noConversion"/>
  </si>
  <si>
    <t>机票总计</t>
    <phoneticPr fontId="8" type="noConversion"/>
  </si>
  <si>
    <t>总费用（包含机票）</t>
    <phoneticPr fontId="8" type="noConversion"/>
  </si>
  <si>
    <t>境外酒店</t>
    <phoneticPr fontId="8" type="noConversion"/>
  </si>
  <si>
    <t>成都用车</t>
    <phoneticPr fontId="3" type="noConversion"/>
  </si>
  <si>
    <t>别克商务同级</t>
    <phoneticPr fontId="3" type="noConversion"/>
  </si>
  <si>
    <t>团队项目　</t>
    <phoneticPr fontId="8" type="noConversion"/>
  </si>
  <si>
    <t>人均费用（包含机票）</t>
    <phoneticPr fontId="8" type="noConversion"/>
  </si>
  <si>
    <t>35座大巴接送</t>
    <phoneticPr fontId="3" type="noConversion"/>
  </si>
  <si>
    <t>地接费用合计</t>
    <phoneticPr fontId="8" type="noConversion"/>
  </si>
  <si>
    <t>国际段机票费用（头等舱）</t>
    <phoneticPr fontId="3" type="noConversion"/>
  </si>
  <si>
    <t>上海</t>
    <phoneticPr fontId="3" type="noConversion"/>
  </si>
  <si>
    <r>
      <t>8</t>
    </r>
    <r>
      <rPr>
        <b/>
        <sz val="10"/>
        <color indexed="8"/>
        <rFont val="宋体"/>
        <family val="3"/>
        <charset val="134"/>
      </rPr>
      <t>月</t>
    </r>
    <r>
      <rPr>
        <b/>
        <sz val="10"/>
        <color indexed="8"/>
        <rFont val="Arial"/>
        <family val="2"/>
      </rPr>
      <t>1</t>
    </r>
    <r>
      <rPr>
        <b/>
        <sz val="10"/>
        <color indexed="8"/>
        <rFont val="宋体"/>
        <family val="3"/>
        <charset val="134"/>
      </rPr>
      <t>日</t>
    </r>
    <r>
      <rPr>
        <b/>
        <sz val="10"/>
        <color indexed="8"/>
        <rFont val="Arial"/>
        <family val="2"/>
      </rPr>
      <t>--5</t>
    </r>
    <r>
      <rPr>
        <b/>
        <sz val="10"/>
        <color indexed="8"/>
        <rFont val="宋体"/>
        <family val="3"/>
        <charset val="134"/>
      </rPr>
      <t>日</t>
    </r>
    <phoneticPr fontId="3" type="noConversion"/>
  </si>
  <si>
    <t>当地用车</t>
    <phoneticPr fontId="3" type="noConversion"/>
  </si>
  <si>
    <t>当地门票</t>
    <phoneticPr fontId="8" type="noConversion"/>
  </si>
  <si>
    <t>国际段机票费用（经济舱）</t>
    <phoneticPr fontId="3" type="noConversion"/>
  </si>
  <si>
    <t>2017.6.9</t>
    <phoneticPr fontId="3" type="noConversion"/>
  </si>
  <si>
    <t>住宿费</t>
    <phoneticPr fontId="3" type="noConversion"/>
  </si>
  <si>
    <t>上海往返</t>
    <phoneticPr fontId="3" type="noConversion"/>
  </si>
  <si>
    <t>包含餐费，工资（未包含住宿，可拼住）</t>
    <phoneticPr fontId="3" type="noConversion"/>
  </si>
  <si>
    <t>其他需求：</t>
    <phoneticPr fontId="33" type="noConversion"/>
  </si>
  <si>
    <t>航班安排：去程</t>
    <phoneticPr fontId="5" type="noConversion"/>
  </si>
  <si>
    <t>航班安排：回程</t>
    <phoneticPr fontId="5" type="noConversion"/>
  </si>
  <si>
    <t>备注：</t>
    <phoneticPr fontId="33" type="noConversion"/>
  </si>
  <si>
    <t>具体见word行程安排</t>
    <phoneticPr fontId="33" type="noConversion"/>
  </si>
  <si>
    <t>吴娜</t>
    <phoneticPr fontId="33" type="noConversion"/>
  </si>
  <si>
    <t>法国</t>
    <phoneticPr fontId="33" type="noConversion"/>
  </si>
  <si>
    <r>
      <t>8</t>
    </r>
    <r>
      <rPr>
        <b/>
        <sz val="10"/>
        <color indexed="8"/>
        <rFont val="宋体"/>
        <family val="3"/>
        <charset val="134"/>
      </rPr>
      <t>天</t>
    </r>
    <phoneticPr fontId="3" type="noConversion"/>
  </si>
  <si>
    <r>
      <t>13</t>
    </r>
    <r>
      <rPr>
        <b/>
        <sz val="10"/>
        <color indexed="8"/>
        <rFont val="宋体"/>
        <family val="3"/>
        <charset val="134"/>
      </rPr>
      <t>人</t>
    </r>
    <phoneticPr fontId="8" type="noConversion"/>
  </si>
  <si>
    <t>酒店费用合计</t>
    <phoneticPr fontId="3" type="noConversion"/>
  </si>
  <si>
    <t>空驶费</t>
    <phoneticPr fontId="33" type="noConversion"/>
  </si>
  <si>
    <t>司机住宿费</t>
    <phoneticPr fontId="33" type="noConversion"/>
  </si>
  <si>
    <t>当地导游</t>
    <phoneticPr fontId="8" type="noConversion"/>
  </si>
  <si>
    <t>卢浮宫整团门票</t>
    <phoneticPr fontId="33" type="noConversion"/>
  </si>
  <si>
    <t>卢浮宫&amp;凡尔赛宫 中文官导讲解</t>
    <phoneticPr fontId="33" type="noConversion"/>
  </si>
  <si>
    <t>导游住宿费</t>
    <phoneticPr fontId="33" type="noConversion"/>
  </si>
  <si>
    <t>导游小费</t>
    <phoneticPr fontId="33" type="noConversion"/>
  </si>
  <si>
    <t>小型海景套间（含早含税）56㎡</t>
    <phoneticPr fontId="33" type="noConversion"/>
  </si>
  <si>
    <t>豪华双床（含早含税） 27㎡</t>
    <phoneticPr fontId="33" type="noConversion"/>
  </si>
  <si>
    <t>泳池景小型套房（含早含税） 37㎡</t>
    <phoneticPr fontId="33" type="noConversion"/>
  </si>
  <si>
    <t>25日 上海-巴黎AF117 1030-1635  巴黎-尼斯AF7708 1815-1945</t>
    <phoneticPr fontId="33" type="noConversion"/>
  </si>
  <si>
    <t>40座车辆（行李舱在下，座位空间大）</t>
    <phoneticPr fontId="33" type="noConversion"/>
  </si>
  <si>
    <t>10小时工作，超时500/小时</t>
    <phoneticPr fontId="33" type="noConversion"/>
  </si>
  <si>
    <t>司机餐补（暂按10餐计算）</t>
    <phoneticPr fontId="33" type="noConversion"/>
  </si>
  <si>
    <t>导游餐补（暂按10餐计算）</t>
    <phoneticPr fontId="33" type="noConversion"/>
  </si>
  <si>
    <r>
      <t>阿维尼翁-巴黎TGV火车二等座</t>
    </r>
    <r>
      <rPr>
        <sz val="10"/>
        <color rgb="FFFF0000"/>
        <rFont val="宋体"/>
        <family val="3"/>
        <charset val="134"/>
      </rPr>
      <t>（浮动价格）</t>
    </r>
    <phoneticPr fontId="33" type="noConversion"/>
  </si>
  <si>
    <r>
      <t>巴黎-尼斯交通费</t>
    </r>
    <r>
      <rPr>
        <sz val="10"/>
        <color rgb="FFFF0000"/>
        <rFont val="宋体"/>
        <family val="3"/>
        <charset val="134"/>
      </rPr>
      <t>（预估）</t>
    </r>
    <phoneticPr fontId="33" type="noConversion"/>
  </si>
  <si>
    <t>精致套房 （含早含税）33㎡</t>
    <phoneticPr fontId="33" type="noConversion"/>
  </si>
  <si>
    <t>舒适双床房（含早含税） 29㎡</t>
    <phoneticPr fontId="33" type="noConversion"/>
  </si>
  <si>
    <t>花园景双人间（含早含税） 30㎡</t>
    <phoneticPr fontId="33" type="noConversion"/>
  </si>
  <si>
    <r>
      <t>6000</t>
    </r>
    <r>
      <rPr>
        <sz val="12"/>
        <color rgb="FFFF0000"/>
        <rFont val="宋体"/>
        <family val="3"/>
        <charset val="134"/>
      </rPr>
      <t>元</t>
    </r>
    <r>
      <rPr>
        <sz val="12"/>
        <color rgb="FFFF0000"/>
        <rFont val="Arial"/>
        <family val="2"/>
      </rPr>
      <t>/</t>
    </r>
    <r>
      <rPr>
        <sz val="12"/>
        <color rgb="FFFF0000"/>
        <rFont val="宋体"/>
        <family val="3"/>
        <charset val="134"/>
      </rPr>
      <t>天</t>
    </r>
    <phoneticPr fontId="33" type="noConversion"/>
  </si>
  <si>
    <t>1日  巴黎-上海 AF112 1440-0750+1</t>
    <phoneticPr fontId="33" type="noConversion"/>
  </si>
  <si>
    <t>法航是天合联盟，可以积分，并且到了巴黎无需更换航站楼</t>
    <phoneticPr fontId="33" type="noConversion"/>
  </si>
  <si>
    <r>
      <t>阿维尼翁-巴黎TGV火车一等座</t>
    </r>
    <r>
      <rPr>
        <sz val="10"/>
        <color rgb="FFFF0000"/>
        <rFont val="宋体"/>
        <family val="3"/>
        <charset val="134"/>
      </rPr>
      <t>（赠送升级）</t>
    </r>
    <phoneticPr fontId="33" type="noConversion"/>
  </si>
  <si>
    <t>阿维尼翁-巴黎TGV火车一等座</t>
    <phoneticPr fontId="33" type="noConversion"/>
  </si>
  <si>
    <t>经典双床房,（含早含税）24㎡</t>
    <phoneticPr fontId="33" type="noConversion"/>
  </si>
  <si>
    <t>Negresco 5* 尼斯酒店</t>
    <phoneticPr fontId="3" type="noConversion"/>
  </si>
  <si>
    <t>Grand Hôtel Roi René Aix en Provence Centre - MGallery by Sofitel 4*+ 普罗旺斯酒店</t>
    <phoneticPr fontId="33" type="noConversion"/>
  </si>
  <si>
    <t>Le Vallon de Valrugues &amp; Spa 5* 酒店</t>
    <phoneticPr fontId="33" type="noConversion"/>
  </si>
  <si>
    <t>全程18-22座空调中巴*1辆,每天工作10小时</t>
    <phoneticPr fontId="33" type="noConversion"/>
  </si>
  <si>
    <t>司机超时：9月28日1.5小时，9月30日3小时</t>
    <phoneticPr fontId="41" type="noConversion"/>
  </si>
  <si>
    <t>米其林餐厅</t>
    <phoneticPr fontId="33" type="noConversion"/>
  </si>
  <si>
    <t>导游超时费：9月26日2小时，27日2.5小时，28日1.5小时，29日2.5小时，30日1小时</t>
    <phoneticPr fontId="41" type="noConversion"/>
  </si>
  <si>
    <t>生日红酒320，蛋糕560，尼斯果盘300*2，巴黎果盘550</t>
    <phoneticPr fontId="33" type="noConversion"/>
  </si>
  <si>
    <t>杂费</t>
    <phoneticPr fontId="3" type="noConversion"/>
  </si>
  <si>
    <t>莫奈故居、凡尔赛宫、嘉德水道桥</t>
    <phoneticPr fontId="3" type="noConversion"/>
  </si>
  <si>
    <t>双人间</t>
    <phoneticPr fontId="33" type="noConversion"/>
  </si>
  <si>
    <t>单人间</t>
    <phoneticPr fontId="33" type="noConversion"/>
  </si>
  <si>
    <t>上海航空酒店</t>
    <phoneticPr fontId="3" type="noConversion"/>
  </si>
  <si>
    <r>
      <t>上海-巴黎-尼斯 巴黎-上海</t>
    </r>
    <r>
      <rPr>
        <sz val="10"/>
        <color rgb="FFFF0000"/>
        <rFont val="宋体"/>
        <family val="3"/>
        <charset val="134"/>
      </rPr>
      <t xml:space="preserve">   退票 </t>
    </r>
    <phoneticPr fontId="33" type="noConversion"/>
  </si>
  <si>
    <r>
      <t>上海-巴黎-尼斯 巴黎-上海</t>
    </r>
    <r>
      <rPr>
        <sz val="10"/>
        <color rgb="FFFF0000"/>
        <rFont val="宋体"/>
        <family val="3"/>
        <charset val="134"/>
      </rPr>
      <t xml:space="preserve">    </t>
    </r>
    <phoneticPr fontId="33" type="noConversion"/>
  </si>
  <si>
    <t xml:space="preserve">上海-巴黎-尼斯 巴黎-上海    </t>
    <phoneticPr fontId="33" type="noConversion"/>
  </si>
  <si>
    <t>13+2</t>
    <phoneticPr fontId="41" type="noConversion"/>
  </si>
  <si>
    <r>
      <t>11</t>
    </r>
    <r>
      <rPr>
        <b/>
        <sz val="10"/>
        <color indexed="8"/>
        <rFont val="宋体"/>
        <family val="3"/>
        <charset val="134"/>
      </rPr>
      <t>人计算</t>
    </r>
    <phoneticPr fontId="3" type="noConversion"/>
  </si>
  <si>
    <t>会务服务结算表（法国8日）</t>
    <phoneticPr fontId="5" type="noConversion"/>
  </si>
  <si>
    <t>交通</t>
    <phoneticPr fontId="41" type="noConversion"/>
  </si>
  <si>
    <t>住宿</t>
    <phoneticPr fontId="41" type="noConversion"/>
  </si>
  <si>
    <t>铁塔景观小型套房 （含早含税）55㎡</t>
    <phoneticPr fontId="33" type="noConversion"/>
  </si>
  <si>
    <t>Sofitel Paris Baltimore Tour Eiffel 5*</t>
    <phoneticPr fontId="3" type="noConversion"/>
  </si>
  <si>
    <t>抬头</t>
    <phoneticPr fontId="41" type="noConversion"/>
  </si>
  <si>
    <t>上海众佳商务咨询有限公司</t>
    <phoneticPr fontId="41" type="noConversion"/>
  </si>
  <si>
    <t>增值税普通发票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</si>
</sst>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¥&quot;#,##0.00;&quot;¥&quot;\-#,##0.00"/>
    <numFmt numFmtId="41" formatCode="_ * #,##0_ ;_ * \-#,##0_ ;_ * &quot;-&quot;_ ;_ @_ "/>
    <numFmt numFmtId="176" formatCode="&quot;¥&quot;#,##0.00_);[Red]\(&quot;¥&quot;#,##0.00\)"/>
    <numFmt numFmtId="177" formatCode="yyyy&quot;年&quot;m&quot;月&quot;d&quot;日&quot;;@"/>
    <numFmt numFmtId="178" formatCode="&quot;￥&quot;#,##0.00_);[Red]\(&quot;￥&quot;#,##0.00\)"/>
    <numFmt numFmtId="179" formatCode="&quot;￥&quot;#,##0.00;&quot;￥&quot;\-#,##0.00"/>
    <numFmt numFmtId="180" formatCode="&quot;¥&quot;#,##0_);[Red]\(&quot;¥&quot;#,##0\)"/>
  </numFmts>
  <fonts count="43" x14ac:knownFonts="1">
    <font>
      <sz val="12"/>
      <name val="宋体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11"/>
      <name val="Arial"/>
      <family val="2"/>
    </font>
    <font>
      <sz val="9"/>
      <name val="宋体"/>
      <family val="3"/>
      <charset val="134"/>
    </font>
    <font>
      <sz val="10"/>
      <name val="Helv"/>
      <family val="2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u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u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sz val="10"/>
      <color indexed="8"/>
      <name val="宋体"/>
      <family val="3"/>
      <charset val="134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b/>
      <sz val="22"/>
      <color indexed="8"/>
      <name val="Arial"/>
      <family val="2"/>
    </font>
    <font>
      <b/>
      <u/>
      <sz val="10"/>
      <color indexed="8"/>
      <name val="宋体"/>
      <family val="3"/>
      <charset val="134"/>
    </font>
    <font>
      <b/>
      <u/>
      <sz val="11"/>
      <color indexed="8"/>
      <name val="Arial"/>
      <family val="2"/>
    </font>
    <font>
      <b/>
      <u/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u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u/>
      <sz val="10"/>
      <color rgb="FFFF0000"/>
      <name val="Arial"/>
      <family val="2"/>
    </font>
    <font>
      <u/>
      <sz val="10"/>
      <name val="Arial"/>
      <family val="2"/>
    </font>
    <font>
      <sz val="12"/>
      <color indexed="8"/>
      <name val="宋体"/>
      <family val="3"/>
      <charset val="134"/>
    </font>
    <font>
      <sz val="12"/>
      <color rgb="FFFF0000"/>
      <name val="Arial"/>
      <family val="2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u/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9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8"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center" vertical="center" wrapText="1"/>
    </xf>
    <xf numFmtId="176" fontId="19" fillId="3" borderId="7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176" fontId="19" fillId="3" borderId="5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vertical="center" wrapText="1"/>
    </xf>
    <xf numFmtId="7" fontId="19" fillId="3" borderId="5" xfId="0" applyNumberFormat="1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176" fontId="17" fillId="3" borderId="5" xfId="0" applyNumberFormat="1" applyFont="1" applyFill="1" applyBorder="1" applyAlignment="1">
      <alignment horizontal="center" vertical="center" wrapText="1"/>
    </xf>
    <xf numFmtId="176" fontId="16" fillId="3" borderId="5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176" fontId="27" fillId="0" borderId="0" xfId="0" applyNumberFormat="1" applyFont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176" fontId="17" fillId="4" borderId="8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76" fontId="17" fillId="2" borderId="8" xfId="0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6" fillId="5" borderId="2" xfId="3" applyFont="1" applyFill="1" applyBorder="1" applyAlignment="1">
      <alignment horizontal="right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6" fillId="5" borderId="15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176" fontId="17" fillId="5" borderId="16" xfId="0" applyNumberFormat="1" applyFont="1" applyFill="1" applyBorder="1" applyAlignment="1">
      <alignment horizontal="center" vertical="center" wrapText="1"/>
    </xf>
    <xf numFmtId="176" fontId="16" fillId="5" borderId="16" xfId="0" applyNumberFormat="1" applyFont="1" applyFill="1" applyBorder="1" applyAlignment="1">
      <alignment horizontal="center" vertical="center" wrapText="1"/>
    </xf>
    <xf numFmtId="176" fontId="26" fillId="5" borderId="16" xfId="0" applyNumberFormat="1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/>
    </xf>
    <xf numFmtId="176" fontId="17" fillId="4" borderId="19" xfId="0" applyNumberFormat="1" applyFont="1" applyFill="1" applyBorder="1" applyAlignment="1">
      <alignment horizontal="center" vertical="center"/>
    </xf>
    <xf numFmtId="9" fontId="17" fillId="2" borderId="8" xfId="4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176" fontId="19" fillId="3" borderId="16" xfId="0" applyNumberFormat="1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vertical="center" wrapText="1"/>
    </xf>
    <xf numFmtId="0" fontId="29" fillId="3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/>
    </xf>
    <xf numFmtId="0" fontId="10" fillId="5" borderId="5" xfId="3" applyFont="1" applyFill="1" applyBorder="1" applyAlignment="1">
      <alignment horizontal="right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 wrapText="1"/>
    </xf>
    <xf numFmtId="14" fontId="13" fillId="3" borderId="4" xfId="0" applyNumberFormat="1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3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58" fontId="12" fillId="5" borderId="4" xfId="0" applyNumberFormat="1" applyFont="1" applyFill="1" applyBorder="1" applyAlignment="1">
      <alignment horizontal="center" vertical="center" wrapText="1"/>
    </xf>
    <xf numFmtId="14" fontId="13" fillId="3" borderId="15" xfId="0" applyNumberFormat="1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7" fontId="19" fillId="3" borderId="16" xfId="0" applyNumberFormat="1" applyFont="1" applyFill="1" applyBorder="1" applyAlignment="1">
      <alignment horizontal="center" vertical="center"/>
    </xf>
    <xf numFmtId="0" fontId="31" fillId="0" borderId="37" xfId="3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left" vertical="center"/>
    </xf>
    <xf numFmtId="0" fontId="32" fillId="3" borderId="6" xfId="0" applyFont="1" applyFill="1" applyBorder="1" applyAlignment="1">
      <alignment vertical="center" wrapText="1"/>
    </xf>
    <xf numFmtId="49" fontId="10" fillId="4" borderId="13" xfId="0" applyNumberFormat="1" applyFont="1" applyFill="1" applyBorder="1" applyAlignment="1">
      <alignment horizontal="center" vertical="center" wrapText="1"/>
    </xf>
    <xf numFmtId="49" fontId="10" fillId="4" borderId="1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29" fillId="3" borderId="21" xfId="0" applyFont="1" applyFill="1" applyBorder="1" applyAlignment="1">
      <alignment horizontal="center" vertical="center" wrapText="1"/>
    </xf>
    <xf numFmtId="0" fontId="31" fillId="0" borderId="21" xfId="3" applyFont="1" applyFill="1" applyBorder="1" applyAlignment="1">
      <alignment horizontal="center" vertical="center" wrapText="1"/>
    </xf>
    <xf numFmtId="58" fontId="30" fillId="3" borderId="21" xfId="0" applyNumberFormat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24" fillId="5" borderId="21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179" fontId="19" fillId="0" borderId="5" xfId="0" applyNumberFormat="1" applyFont="1" applyFill="1" applyBorder="1" applyAlignment="1">
      <alignment horizontal="center" vertical="center"/>
    </xf>
    <xf numFmtId="176" fontId="19" fillId="0" borderId="5" xfId="0" applyNumberFormat="1" applyFont="1" applyFill="1" applyBorder="1" applyAlignment="1">
      <alignment horizontal="center" vertical="center"/>
    </xf>
    <xf numFmtId="176" fontId="19" fillId="0" borderId="16" xfId="0" applyNumberFormat="1" applyFont="1" applyFill="1" applyBorder="1" applyAlignment="1">
      <alignment horizontal="center" vertical="center"/>
    </xf>
    <xf numFmtId="0" fontId="11" fillId="3" borderId="6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left" vertical="center" wrapText="1"/>
    </xf>
    <xf numFmtId="176" fontId="17" fillId="4" borderId="41" xfId="0" applyNumberFormat="1" applyFont="1" applyFill="1" applyBorder="1" applyAlignment="1">
      <alignment horizontal="center" vertical="center"/>
    </xf>
    <xf numFmtId="176" fontId="17" fillId="2" borderId="42" xfId="0" applyNumberFormat="1" applyFont="1" applyFill="1" applyBorder="1" applyAlignment="1">
      <alignment horizontal="center" vertical="center"/>
    </xf>
    <xf numFmtId="49" fontId="10" fillId="2" borderId="43" xfId="0" applyNumberFormat="1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176" fontId="27" fillId="0" borderId="0" xfId="0" applyNumberFormat="1" applyFont="1" applyFill="1" applyAlignment="1">
      <alignment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9" fillId="6" borderId="5" xfId="0" applyNumberFormat="1" applyFont="1" applyFill="1" applyBorder="1" applyAlignment="1">
      <alignment horizontal="center" vertical="center"/>
    </xf>
    <xf numFmtId="7" fontId="19" fillId="6" borderId="5" xfId="0" applyNumberFormat="1" applyFont="1" applyFill="1" applyBorder="1" applyAlignment="1">
      <alignment horizontal="center" vertical="center"/>
    </xf>
    <xf numFmtId="7" fontId="36" fillId="3" borderId="5" xfId="0" applyNumberFormat="1" applyFont="1" applyFill="1" applyBorder="1" applyAlignment="1">
      <alignment horizontal="center" vertical="center"/>
    </xf>
    <xf numFmtId="176" fontId="37" fillId="3" borderId="5" xfId="0" applyNumberFormat="1" applyFont="1" applyFill="1" applyBorder="1" applyAlignment="1">
      <alignment horizontal="center" vertical="center"/>
    </xf>
    <xf numFmtId="176" fontId="38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28" fillId="5" borderId="4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176" fontId="17" fillId="5" borderId="5" xfId="0" applyNumberFormat="1" applyFont="1" applyFill="1" applyBorder="1" applyAlignment="1">
      <alignment horizontal="center" vertical="center" wrapText="1"/>
    </xf>
    <xf numFmtId="176" fontId="28" fillId="5" borderId="5" xfId="0" applyNumberFormat="1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13" fillId="3" borderId="11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176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vertical="center" wrapText="1"/>
    </xf>
    <xf numFmtId="176" fontId="37" fillId="0" borderId="5" xfId="0" applyNumberFormat="1" applyFont="1" applyFill="1" applyBorder="1" applyAlignment="1">
      <alignment horizontal="center" vertical="center"/>
    </xf>
    <xf numFmtId="178" fontId="19" fillId="0" borderId="5" xfId="0" applyNumberFormat="1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left" vertical="center" wrapText="1"/>
    </xf>
    <xf numFmtId="0" fontId="16" fillId="3" borderId="27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 wrapText="1"/>
    </xf>
    <xf numFmtId="0" fontId="35" fillId="3" borderId="21" xfId="0" applyFont="1" applyFill="1" applyBorder="1" applyAlignment="1">
      <alignment horizontal="center" vertical="center" wrapText="1"/>
    </xf>
    <xf numFmtId="0" fontId="35" fillId="3" borderId="5" xfId="3" applyFont="1" applyFill="1" applyBorder="1" applyAlignment="1">
      <alignment vertical="center" wrapText="1"/>
    </xf>
    <xf numFmtId="0" fontId="35" fillId="3" borderId="6" xfId="3" applyFont="1" applyFill="1" applyBorder="1" applyAlignment="1">
      <alignment vertical="center" wrapText="1"/>
    </xf>
    <xf numFmtId="0" fontId="35" fillId="3" borderId="10" xfId="3" applyFont="1" applyFill="1" applyBorder="1" applyAlignment="1">
      <alignment vertical="center" wrapText="1"/>
    </xf>
    <xf numFmtId="0" fontId="35" fillId="3" borderId="25" xfId="3" applyFont="1" applyFill="1" applyBorder="1" applyAlignment="1">
      <alignment vertical="center" wrapText="1"/>
    </xf>
    <xf numFmtId="0" fontId="35" fillId="3" borderId="26" xfId="3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0" xfId="3" applyFont="1" applyFill="1" applyBorder="1" applyAlignment="1">
      <alignment vertical="center" wrapText="1"/>
    </xf>
    <xf numFmtId="0" fontId="16" fillId="3" borderId="25" xfId="3" applyFont="1" applyFill="1" applyBorder="1" applyAlignment="1">
      <alignment vertical="center" wrapText="1"/>
    </xf>
    <xf numFmtId="0" fontId="16" fillId="3" borderId="26" xfId="3" applyFont="1" applyFill="1" applyBorder="1" applyAlignment="1">
      <alignment vertical="center" wrapText="1"/>
    </xf>
    <xf numFmtId="0" fontId="16" fillId="3" borderId="30" xfId="3" applyFont="1" applyFill="1" applyBorder="1" applyAlignment="1">
      <alignment vertical="center" wrapText="1"/>
    </xf>
    <xf numFmtId="0" fontId="16" fillId="3" borderId="33" xfId="3" applyFont="1" applyFill="1" applyBorder="1" applyAlignment="1">
      <alignment vertical="center" wrapText="1"/>
    </xf>
    <xf numFmtId="0" fontId="16" fillId="3" borderId="32" xfId="3" applyFont="1" applyFill="1" applyBorder="1" applyAlignment="1">
      <alignment vertical="center" wrapText="1"/>
    </xf>
    <xf numFmtId="0" fontId="18" fillId="5" borderId="25" xfId="0" applyFont="1" applyFill="1" applyBorder="1" applyAlignment="1">
      <alignment horizontal="left" vertical="center" wrapText="1"/>
    </xf>
    <xf numFmtId="0" fontId="18" fillId="5" borderId="26" xfId="0" applyFont="1" applyFill="1" applyBorder="1" applyAlignment="1">
      <alignment horizontal="left" vertical="center" wrapText="1"/>
    </xf>
    <xf numFmtId="0" fontId="10" fillId="5" borderId="30" xfId="3" applyFont="1" applyFill="1" applyBorder="1" applyAlignment="1">
      <alignment horizontal="center" vertical="center" wrapText="1"/>
    </xf>
    <xf numFmtId="0" fontId="17" fillId="5" borderId="31" xfId="3" applyFont="1" applyFill="1" applyBorder="1" applyAlignment="1">
      <alignment horizontal="center" vertical="center" wrapText="1"/>
    </xf>
    <xf numFmtId="0" fontId="11" fillId="5" borderId="30" xfId="3" applyFont="1" applyFill="1" applyBorder="1" applyAlignment="1">
      <alignment horizontal="center" vertical="center" wrapText="1"/>
    </xf>
    <xf numFmtId="0" fontId="17" fillId="5" borderId="32" xfId="3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177" fontId="11" fillId="5" borderId="10" xfId="3" applyNumberFormat="1" applyFont="1" applyFill="1" applyBorder="1" applyAlignment="1">
      <alignment horizontal="center" vertical="center" wrapText="1"/>
    </xf>
    <xf numFmtId="177" fontId="11" fillId="5" borderId="26" xfId="3" applyNumberFormat="1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49" fontId="10" fillId="2" borderId="28" xfId="0" applyNumberFormat="1" applyFont="1" applyFill="1" applyBorder="1" applyAlignment="1">
      <alignment horizontal="center" vertical="center" wrapText="1"/>
    </xf>
    <xf numFmtId="49" fontId="16" fillId="2" borderId="29" xfId="0" applyNumberFormat="1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left" vertical="center" wrapText="1"/>
    </xf>
    <xf numFmtId="0" fontId="20" fillId="5" borderId="26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30" fillId="3" borderId="27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180" fontId="27" fillId="7" borderId="0" xfId="0" applyNumberFormat="1" applyFont="1" applyFill="1" applyAlignment="1">
      <alignment vertical="center"/>
    </xf>
    <xf numFmtId="180" fontId="17" fillId="7" borderId="40" xfId="0" applyNumberFormat="1" applyFont="1" applyFill="1" applyBorder="1" applyAlignment="1">
      <alignment horizontal="center" vertical="center"/>
    </xf>
    <xf numFmtId="176" fontId="38" fillId="7" borderId="0" xfId="0" applyNumberFormat="1" applyFont="1" applyFill="1" applyAlignment="1">
      <alignment vertical="center"/>
    </xf>
    <xf numFmtId="0" fontId="1" fillId="7" borderId="0" xfId="0" applyFont="1" applyFill="1" applyAlignment="1">
      <alignment horizontal="left" vertical="center"/>
    </xf>
    <xf numFmtId="176" fontId="27" fillId="7" borderId="0" xfId="0" applyNumberFormat="1" applyFont="1" applyFill="1" applyAlignment="1">
      <alignment vertical="center"/>
    </xf>
    <xf numFmtId="0" fontId="27" fillId="7" borderId="0" xfId="0" applyFont="1" applyFill="1" applyAlignment="1">
      <alignment vertical="center"/>
    </xf>
  </cellXfs>
  <cellStyles count="7">
    <cellStyle name="_ET_STYLE_NoName_00_" xfId="1"/>
    <cellStyle name="0,0_x000d__x000a_NA_x000d__x000a_" xfId="2"/>
    <cellStyle name="Normal_Sheet1" xfId="3"/>
    <cellStyle name="百分比" xfId="4" builtinId="5"/>
    <cellStyle name="常规" xfId="0" builtinId="0"/>
    <cellStyle name="쉼표 [0]_2006 BHC Conference in JEJU Budget (Basic, Eng)" xfId="5"/>
    <cellStyle name="표준_2006 BHC Conference in JEJU Budget (Basic, Eng)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topLeftCell="A43" zoomScaleNormal="100" workbookViewId="0">
      <selection activeCell="G95" sqref="G95"/>
    </sheetView>
  </sheetViews>
  <sheetFormatPr defaultRowHeight="15" x14ac:dyDescent="0.15"/>
  <cols>
    <col min="1" max="1" width="0.25" style="1" customWidth="1"/>
    <col min="2" max="2" width="24.5" style="64" customWidth="1"/>
    <col min="3" max="3" width="20.625" style="64" customWidth="1"/>
    <col min="4" max="4" width="20.625" style="23" customWidth="1"/>
    <col min="5" max="5" width="13.25" style="23" customWidth="1"/>
    <col min="6" max="6" width="14.5" style="23" customWidth="1"/>
    <col min="7" max="7" width="32.5" style="22" customWidth="1"/>
    <col min="8" max="16384" width="9" style="1"/>
  </cols>
  <sheetData>
    <row r="1" spans="2:7" ht="33.75" customHeight="1" x14ac:dyDescent="0.15">
      <c r="B1" s="125" t="s">
        <v>128</v>
      </c>
      <c r="C1" s="126"/>
      <c r="D1" s="126"/>
      <c r="E1" s="126"/>
      <c r="F1" s="126"/>
      <c r="G1" s="127"/>
    </row>
    <row r="2" spans="2:7" s="2" customFormat="1" ht="20.100000000000001" customHeight="1" x14ac:dyDescent="0.15">
      <c r="B2" s="128" t="s">
        <v>78</v>
      </c>
      <c r="C2" s="65" t="s">
        <v>36</v>
      </c>
      <c r="D2" s="131" t="s">
        <v>79</v>
      </c>
      <c r="E2" s="132"/>
      <c r="F2" s="65" t="s">
        <v>37</v>
      </c>
      <c r="G2" s="92"/>
    </row>
    <row r="3" spans="2:7" s="2" customFormat="1" ht="20.100000000000001" customHeight="1" x14ac:dyDescent="0.15">
      <c r="B3" s="129"/>
      <c r="C3" s="65" t="s">
        <v>24</v>
      </c>
      <c r="D3" s="131" t="s">
        <v>65</v>
      </c>
      <c r="E3" s="132"/>
      <c r="F3" s="65" t="s">
        <v>25</v>
      </c>
      <c r="G3" s="93" t="s">
        <v>80</v>
      </c>
    </row>
    <row r="4" spans="2:7" s="2" customFormat="1" ht="20.100000000000001" customHeight="1" x14ac:dyDescent="0.15">
      <c r="B4" s="129"/>
      <c r="C4" s="65" t="s">
        <v>26</v>
      </c>
      <c r="D4" s="133" t="s">
        <v>81</v>
      </c>
      <c r="E4" s="132"/>
      <c r="F4" s="66" t="s">
        <v>20</v>
      </c>
      <c r="G4" s="92" t="s">
        <v>82</v>
      </c>
    </row>
    <row r="5" spans="2:7" s="2" customFormat="1" ht="20.100000000000001" customHeight="1" x14ac:dyDescent="0.15">
      <c r="B5" s="129"/>
      <c r="C5" s="65" t="s">
        <v>27</v>
      </c>
      <c r="D5" s="133" t="s">
        <v>66</v>
      </c>
      <c r="E5" s="132"/>
      <c r="F5" s="66" t="s">
        <v>31</v>
      </c>
      <c r="G5" s="93" t="s">
        <v>52</v>
      </c>
    </row>
    <row r="6" spans="2:7" s="2" customFormat="1" ht="20.100000000000001" customHeight="1" x14ac:dyDescent="0.15">
      <c r="B6" s="129"/>
      <c r="C6" s="134" t="s">
        <v>75</v>
      </c>
      <c r="D6" s="135"/>
      <c r="E6" s="136" t="s">
        <v>94</v>
      </c>
      <c r="F6" s="136"/>
      <c r="G6" s="137"/>
    </row>
    <row r="7" spans="2:7" s="2" customFormat="1" ht="20.100000000000001" customHeight="1" x14ac:dyDescent="0.15">
      <c r="B7" s="129"/>
      <c r="C7" s="134" t="s">
        <v>76</v>
      </c>
      <c r="D7" s="135"/>
      <c r="E7" s="136" t="s">
        <v>105</v>
      </c>
      <c r="F7" s="136"/>
      <c r="G7" s="137"/>
    </row>
    <row r="8" spans="2:7" s="2" customFormat="1" ht="20.100000000000001" customHeight="1" x14ac:dyDescent="0.15">
      <c r="B8" s="129"/>
      <c r="C8" s="134" t="s">
        <v>77</v>
      </c>
      <c r="D8" s="135"/>
      <c r="E8" s="138" t="s">
        <v>106</v>
      </c>
      <c r="F8" s="139"/>
      <c r="G8" s="140"/>
    </row>
    <row r="9" spans="2:7" s="2" customFormat="1" ht="20.100000000000001" customHeight="1" x14ac:dyDescent="0.15">
      <c r="B9" s="129"/>
      <c r="C9" s="141" t="s">
        <v>74</v>
      </c>
      <c r="D9" s="142"/>
      <c r="E9" s="143"/>
      <c r="F9" s="144"/>
      <c r="G9" s="145"/>
    </row>
    <row r="10" spans="2:7" s="2" customFormat="1" ht="20.100000000000001" customHeight="1" thickBot="1" x14ac:dyDescent="0.2">
      <c r="B10" s="130"/>
      <c r="C10" s="70" t="s">
        <v>28</v>
      </c>
      <c r="D10" s="146"/>
      <c r="E10" s="147"/>
      <c r="F10" s="147"/>
      <c r="G10" s="148"/>
    </row>
    <row r="11" spans="2:7" s="2" customFormat="1" ht="20.100000000000001" customHeight="1" thickTop="1" x14ac:dyDescent="0.15">
      <c r="B11" s="57" t="s">
        <v>22</v>
      </c>
      <c r="C11" s="160" t="s">
        <v>53</v>
      </c>
      <c r="D11" s="161"/>
      <c r="E11" s="55" t="s">
        <v>46</v>
      </c>
      <c r="F11" s="162" t="s">
        <v>70</v>
      </c>
      <c r="G11" s="163"/>
    </row>
    <row r="12" spans="2:7" s="2" customFormat="1" ht="20.100000000000001" customHeight="1" thickBot="1" x14ac:dyDescent="0.2">
      <c r="B12" s="58" t="s">
        <v>23</v>
      </c>
      <c r="C12" s="151" t="s">
        <v>47</v>
      </c>
      <c r="D12" s="152"/>
      <c r="E12" s="30" t="s">
        <v>21</v>
      </c>
      <c r="F12" s="153">
        <v>13511070014</v>
      </c>
      <c r="G12" s="154"/>
    </row>
    <row r="13" spans="2:7" s="2" customFormat="1" ht="20.100000000000001" customHeight="1" thickTop="1" x14ac:dyDescent="0.15">
      <c r="B13" s="155" t="s">
        <v>32</v>
      </c>
      <c r="C13" s="156"/>
      <c r="D13" s="156"/>
      <c r="E13" s="156"/>
      <c r="F13" s="156"/>
      <c r="G13" s="157"/>
    </row>
    <row r="14" spans="2:7" s="3" customFormat="1" ht="20.100000000000001" customHeight="1" x14ac:dyDescent="0.15">
      <c r="B14" s="31" t="s">
        <v>2</v>
      </c>
      <c r="C14" s="32" t="s">
        <v>3</v>
      </c>
      <c r="D14" s="32" t="s">
        <v>13</v>
      </c>
      <c r="E14" s="32" t="s">
        <v>38</v>
      </c>
      <c r="F14" s="32" t="s">
        <v>1</v>
      </c>
      <c r="G14" s="33" t="s">
        <v>9</v>
      </c>
    </row>
    <row r="15" spans="2:7" s="3" customFormat="1" ht="20.100000000000001" customHeight="1" x14ac:dyDescent="0.15">
      <c r="B15" s="72" t="s">
        <v>57</v>
      </c>
      <c r="C15" s="71" t="s">
        <v>29</v>
      </c>
      <c r="D15" s="149"/>
      <c r="E15" s="149"/>
      <c r="F15" s="149"/>
      <c r="G15" s="150"/>
    </row>
    <row r="16" spans="2:7" s="3" customFormat="1" ht="20.100000000000001" customHeight="1" x14ac:dyDescent="0.15">
      <c r="B16" s="158" t="s">
        <v>122</v>
      </c>
      <c r="C16" s="10">
        <v>4</v>
      </c>
      <c r="D16" s="16">
        <v>413</v>
      </c>
      <c r="E16" s="10">
        <v>1</v>
      </c>
      <c r="F16" s="16">
        <f t="shared" ref="F16:F17" si="0">E16*D16*C16</f>
        <v>1652</v>
      </c>
      <c r="G16" s="117" t="s">
        <v>120</v>
      </c>
    </row>
    <row r="17" spans="1:7" s="3" customFormat="1" ht="20.100000000000001" customHeight="1" x14ac:dyDescent="0.15">
      <c r="B17" s="159"/>
      <c r="C17" s="10">
        <v>1</v>
      </c>
      <c r="D17" s="16">
        <v>500</v>
      </c>
      <c r="E17" s="10">
        <v>1</v>
      </c>
      <c r="F17" s="16">
        <f t="shared" si="0"/>
        <v>500</v>
      </c>
      <c r="G17" s="117" t="s">
        <v>121</v>
      </c>
    </row>
    <row r="18" spans="1:7" s="3" customFormat="1" ht="23.25" customHeight="1" x14ac:dyDescent="0.15">
      <c r="A18" s="86"/>
      <c r="B18" s="158" t="s">
        <v>110</v>
      </c>
      <c r="C18" s="10">
        <v>6</v>
      </c>
      <c r="D18" s="16">
        <v>3500</v>
      </c>
      <c r="E18" s="10">
        <v>2</v>
      </c>
      <c r="F18" s="16">
        <f t="shared" ref="F18:F25" si="1">E18*D18*C18</f>
        <v>42000</v>
      </c>
      <c r="G18" s="117" t="s">
        <v>103</v>
      </c>
    </row>
    <row r="19" spans="1:7" s="3" customFormat="1" ht="23.25" customHeight="1" x14ac:dyDescent="0.15">
      <c r="A19" s="86"/>
      <c r="B19" s="159"/>
      <c r="C19" s="10">
        <v>1</v>
      </c>
      <c r="D19" s="16">
        <v>5400</v>
      </c>
      <c r="E19" s="10">
        <v>2</v>
      </c>
      <c r="F19" s="16">
        <f t="shared" si="1"/>
        <v>10800</v>
      </c>
      <c r="G19" s="117" t="s">
        <v>91</v>
      </c>
    </row>
    <row r="20" spans="1:7" s="3" customFormat="1" ht="23.25" customHeight="1" x14ac:dyDescent="0.15">
      <c r="A20" s="86"/>
      <c r="B20" s="158" t="s">
        <v>111</v>
      </c>
      <c r="C20" s="10">
        <v>6</v>
      </c>
      <c r="D20" s="16">
        <v>2000</v>
      </c>
      <c r="E20" s="10">
        <v>1</v>
      </c>
      <c r="F20" s="16">
        <f t="shared" si="1"/>
        <v>12000</v>
      </c>
      <c r="G20" s="117" t="s">
        <v>92</v>
      </c>
    </row>
    <row r="21" spans="1:7" s="3" customFormat="1" ht="23.25" customHeight="1" x14ac:dyDescent="0.15">
      <c r="A21" s="86"/>
      <c r="B21" s="159"/>
      <c r="C21" s="10">
        <v>1</v>
      </c>
      <c r="D21" s="16">
        <v>3300</v>
      </c>
      <c r="E21" s="10">
        <v>1</v>
      </c>
      <c r="F21" s="16">
        <f t="shared" si="1"/>
        <v>3300</v>
      </c>
      <c r="G21" s="117" t="s">
        <v>93</v>
      </c>
    </row>
    <row r="22" spans="1:7" s="3" customFormat="1" ht="23.25" customHeight="1" x14ac:dyDescent="0.15">
      <c r="A22" s="86"/>
      <c r="B22" s="158" t="s">
        <v>112</v>
      </c>
      <c r="C22" s="10">
        <v>6</v>
      </c>
      <c r="D22" s="16">
        <v>1800</v>
      </c>
      <c r="E22" s="10">
        <v>1</v>
      </c>
      <c r="F22" s="16">
        <f t="shared" si="1"/>
        <v>10800</v>
      </c>
      <c r="G22" s="117" t="s">
        <v>102</v>
      </c>
    </row>
    <row r="23" spans="1:7" s="3" customFormat="1" ht="23.25" customHeight="1" x14ac:dyDescent="0.15">
      <c r="A23" s="86"/>
      <c r="B23" s="159"/>
      <c r="C23" s="10">
        <v>1</v>
      </c>
      <c r="D23" s="16">
        <v>3200</v>
      </c>
      <c r="E23" s="10">
        <v>1</v>
      </c>
      <c r="F23" s="16">
        <f t="shared" si="1"/>
        <v>3200</v>
      </c>
      <c r="G23" s="117" t="s">
        <v>101</v>
      </c>
    </row>
    <row r="24" spans="1:7" s="3" customFormat="1" ht="23.25" customHeight="1" x14ac:dyDescent="0.15">
      <c r="A24" s="86"/>
      <c r="B24" s="158" t="s">
        <v>132</v>
      </c>
      <c r="C24" s="10">
        <v>6</v>
      </c>
      <c r="D24" s="16">
        <v>2800</v>
      </c>
      <c r="E24" s="10">
        <v>2</v>
      </c>
      <c r="F24" s="16">
        <f t="shared" si="1"/>
        <v>33600</v>
      </c>
      <c r="G24" s="117" t="s">
        <v>109</v>
      </c>
    </row>
    <row r="25" spans="1:7" s="3" customFormat="1" ht="23.25" customHeight="1" x14ac:dyDescent="0.15">
      <c r="A25" s="86"/>
      <c r="B25" s="159"/>
      <c r="C25" s="10">
        <v>1</v>
      </c>
      <c r="D25" s="16">
        <v>6180</v>
      </c>
      <c r="E25" s="10">
        <v>2</v>
      </c>
      <c r="F25" s="16">
        <f t="shared" si="1"/>
        <v>12360</v>
      </c>
      <c r="G25" s="117" t="s">
        <v>131</v>
      </c>
    </row>
    <row r="26" spans="1:7" s="3" customFormat="1" ht="20.100000000000001" hidden="1" customHeight="1" x14ac:dyDescent="0.15">
      <c r="A26" s="86"/>
      <c r="B26" s="83"/>
      <c r="C26" s="10"/>
      <c r="D26" s="16"/>
      <c r="E26" s="10"/>
      <c r="F26" s="16">
        <f>SUM(F16:F25)</f>
        <v>130212</v>
      </c>
      <c r="G26" s="53"/>
    </row>
    <row r="27" spans="1:7" s="3" customFormat="1" ht="20.100000000000001" hidden="1" customHeight="1" x14ac:dyDescent="0.15">
      <c r="A27" s="86"/>
      <c r="B27" s="85"/>
      <c r="C27" s="10"/>
      <c r="D27" s="16"/>
      <c r="E27" s="10"/>
      <c r="F27" s="16"/>
      <c r="G27" s="50"/>
    </row>
    <row r="28" spans="1:7" s="3" customFormat="1" ht="20.100000000000001" customHeight="1" thickBot="1" x14ac:dyDescent="0.2">
      <c r="B28" s="81" t="s">
        <v>83</v>
      </c>
      <c r="C28" s="5"/>
      <c r="D28" s="5"/>
      <c r="E28" s="5"/>
      <c r="F28" s="6">
        <f>SUM(F16:F25)</f>
        <v>130212</v>
      </c>
      <c r="G28" s="7"/>
    </row>
    <row r="29" spans="1:7" ht="20.100000000000001" customHeight="1" thickTop="1" x14ac:dyDescent="0.15">
      <c r="B29" s="179" t="s">
        <v>44</v>
      </c>
      <c r="C29" s="180"/>
      <c r="D29" s="180"/>
      <c r="E29" s="180"/>
      <c r="F29" s="180"/>
      <c r="G29" s="181"/>
    </row>
    <row r="30" spans="1:7" ht="20.100000000000001" customHeight="1" x14ac:dyDescent="0.15">
      <c r="A30" s="82"/>
      <c r="B30" s="87" t="s">
        <v>17</v>
      </c>
      <c r="C30" s="32" t="s">
        <v>3</v>
      </c>
      <c r="D30" s="32" t="s">
        <v>39</v>
      </c>
      <c r="E30" s="35" t="s">
        <v>11</v>
      </c>
      <c r="F30" s="32" t="s">
        <v>1</v>
      </c>
      <c r="G30" s="36" t="s">
        <v>14</v>
      </c>
    </row>
    <row r="31" spans="1:7" s="3" customFormat="1" ht="20.100000000000001" customHeight="1" x14ac:dyDescent="0.15">
      <c r="A31" s="86"/>
      <c r="B31" s="84" t="s">
        <v>115</v>
      </c>
      <c r="C31" s="10">
        <v>11</v>
      </c>
      <c r="D31" s="16">
        <v>1200</v>
      </c>
      <c r="E31" s="10">
        <v>1</v>
      </c>
      <c r="F31" s="16">
        <f>E31*D31*C31</f>
        <v>13200</v>
      </c>
      <c r="G31" s="54"/>
    </row>
    <row r="32" spans="1:7" s="3" customFormat="1" ht="20.100000000000001" hidden="1" customHeight="1" x14ac:dyDescent="0.15">
      <c r="A32" s="86"/>
      <c r="B32" s="84"/>
      <c r="C32" s="10"/>
      <c r="D32" s="16"/>
      <c r="E32" s="10">
        <v>0</v>
      </c>
      <c r="F32" s="16">
        <f t="shared" ref="F32:F33" si="2">E32*D32*C32</f>
        <v>0</v>
      </c>
      <c r="G32" s="54"/>
    </row>
    <row r="33" spans="1:7" s="3" customFormat="1" ht="20.100000000000001" hidden="1" customHeight="1" x14ac:dyDescent="0.15">
      <c r="A33" s="86"/>
      <c r="B33" s="76"/>
      <c r="C33" s="74"/>
      <c r="D33" s="75"/>
      <c r="E33" s="74">
        <v>0</v>
      </c>
      <c r="F33" s="16">
        <f t="shared" si="2"/>
        <v>0</v>
      </c>
      <c r="G33" s="77"/>
    </row>
    <row r="34" spans="1:7" ht="20.100000000000001" customHeight="1" thickBot="1" x14ac:dyDescent="0.2">
      <c r="A34" s="82"/>
      <c r="B34" s="88" t="s">
        <v>19</v>
      </c>
      <c r="C34" s="5"/>
      <c r="D34" s="5"/>
      <c r="E34" s="5"/>
      <c r="F34" s="6">
        <f>SUM(F31:F32)</f>
        <v>13200</v>
      </c>
      <c r="G34" s="7"/>
    </row>
    <row r="35" spans="1:7" ht="20.100000000000001" hidden="1" customHeight="1" thickTop="1" x14ac:dyDescent="0.15">
      <c r="B35" s="179" t="s">
        <v>18</v>
      </c>
      <c r="C35" s="180"/>
      <c r="D35" s="180"/>
      <c r="E35" s="180"/>
      <c r="F35" s="180"/>
      <c r="G35" s="181"/>
    </row>
    <row r="36" spans="1:7" ht="20.100000000000001" hidden="1" customHeight="1" x14ac:dyDescent="0.15">
      <c r="B36" s="34" t="s">
        <v>17</v>
      </c>
      <c r="C36" s="32" t="s">
        <v>3</v>
      </c>
      <c r="D36" s="32" t="s">
        <v>39</v>
      </c>
      <c r="E36" s="35" t="s">
        <v>11</v>
      </c>
      <c r="F36" s="32" t="s">
        <v>1</v>
      </c>
      <c r="G36" s="36" t="s">
        <v>14</v>
      </c>
    </row>
    <row r="37" spans="1:7" ht="20.100000000000001" hidden="1" customHeight="1" x14ac:dyDescent="0.15">
      <c r="B37" s="59"/>
      <c r="C37" s="10"/>
      <c r="D37" s="16"/>
      <c r="E37" s="10">
        <v>1</v>
      </c>
      <c r="F37" s="104">
        <f>E37*D37*C37</f>
        <v>0</v>
      </c>
      <c r="G37" s="54"/>
    </row>
    <row r="38" spans="1:7" ht="20.100000000000001" hidden="1" customHeight="1" x14ac:dyDescent="0.15">
      <c r="B38" s="59"/>
      <c r="C38" s="10"/>
      <c r="D38" s="105"/>
      <c r="E38" s="10">
        <v>1</v>
      </c>
      <c r="F38" s="104">
        <f>E38*D38*C38</f>
        <v>0</v>
      </c>
      <c r="G38" s="54"/>
    </row>
    <row r="39" spans="1:7" ht="20.100000000000001" hidden="1" customHeight="1" x14ac:dyDescent="0.15">
      <c r="B39" s="73"/>
      <c r="C39" s="74"/>
      <c r="D39" s="75"/>
      <c r="E39" s="74">
        <v>1</v>
      </c>
      <c r="F39" s="16">
        <f>E39*D39*C39</f>
        <v>0</v>
      </c>
      <c r="G39" s="77"/>
    </row>
    <row r="40" spans="1:7" ht="20.100000000000001" hidden="1" customHeight="1" thickBot="1" x14ac:dyDescent="0.2">
      <c r="B40" s="4" t="s">
        <v>19</v>
      </c>
      <c r="C40" s="5"/>
      <c r="D40" s="5"/>
      <c r="E40" s="5"/>
      <c r="F40" s="6">
        <f>SUM(F37:F39)</f>
        <v>0</v>
      </c>
      <c r="G40" s="7"/>
    </row>
    <row r="41" spans="1:7" ht="20.100000000000001" customHeight="1" thickTop="1" x14ac:dyDescent="0.15">
      <c r="B41" s="179" t="s">
        <v>60</v>
      </c>
      <c r="C41" s="165"/>
      <c r="D41" s="165"/>
      <c r="E41" s="165"/>
      <c r="F41" s="165"/>
      <c r="G41" s="166"/>
    </row>
    <row r="42" spans="1:7" ht="20.100000000000001" customHeight="1" x14ac:dyDescent="0.15">
      <c r="B42" s="17" t="s">
        <v>2</v>
      </c>
      <c r="C42" s="18" t="s">
        <v>30</v>
      </c>
      <c r="D42" s="19" t="s">
        <v>10</v>
      </c>
      <c r="E42" s="20" t="s">
        <v>11</v>
      </c>
      <c r="F42" s="19" t="s">
        <v>1</v>
      </c>
      <c r="G42" s="21" t="s">
        <v>0</v>
      </c>
    </row>
    <row r="43" spans="1:7" ht="20.100000000000001" customHeight="1" x14ac:dyDescent="0.15">
      <c r="A43" s="82"/>
      <c r="B43" s="116" t="s">
        <v>15</v>
      </c>
      <c r="C43" s="71" t="s">
        <v>33</v>
      </c>
      <c r="D43" s="149"/>
      <c r="E43" s="149"/>
      <c r="F43" s="149"/>
      <c r="G43" s="150"/>
    </row>
    <row r="44" spans="1:7" ht="20.100000000000001" hidden="1" customHeight="1" x14ac:dyDescent="0.15">
      <c r="A44" s="82"/>
      <c r="B44" s="171" t="s">
        <v>58</v>
      </c>
      <c r="C44" s="14"/>
      <c r="D44" s="13"/>
      <c r="E44" s="14">
        <v>0</v>
      </c>
      <c r="F44" s="13">
        <f>E44*D44*C44</f>
        <v>0</v>
      </c>
      <c r="G44" s="51" t="s">
        <v>62</v>
      </c>
    </row>
    <row r="45" spans="1:7" ht="20.100000000000001" hidden="1" customHeight="1" x14ac:dyDescent="0.15">
      <c r="A45" s="82"/>
      <c r="B45" s="172"/>
      <c r="C45" s="14"/>
      <c r="D45" s="13"/>
      <c r="E45" s="14">
        <v>0</v>
      </c>
      <c r="F45" s="13">
        <f>E45*D45*C45</f>
        <v>0</v>
      </c>
      <c r="G45" s="51" t="s">
        <v>59</v>
      </c>
    </row>
    <row r="46" spans="1:7" ht="19.5" customHeight="1" x14ac:dyDescent="0.15">
      <c r="A46" s="82"/>
      <c r="B46" s="171" t="s">
        <v>67</v>
      </c>
      <c r="C46" s="14">
        <v>1</v>
      </c>
      <c r="D46" s="13">
        <v>5000</v>
      </c>
      <c r="E46" s="14">
        <v>7</v>
      </c>
      <c r="F46" s="90">
        <f>E46*D46*C46</f>
        <v>35000</v>
      </c>
      <c r="G46" s="51" t="s">
        <v>113</v>
      </c>
    </row>
    <row r="47" spans="1:7" ht="19.5" customHeight="1" x14ac:dyDescent="0.15">
      <c r="A47" s="82"/>
      <c r="B47" s="173"/>
      <c r="C47" s="14">
        <v>1</v>
      </c>
      <c r="D47" s="13">
        <v>650</v>
      </c>
      <c r="E47" s="14">
        <v>4.5</v>
      </c>
      <c r="F47" s="90">
        <f>E47*D47*C47</f>
        <v>2925</v>
      </c>
      <c r="G47" s="51" t="s">
        <v>114</v>
      </c>
    </row>
    <row r="48" spans="1:7" ht="19.5" customHeight="1" x14ac:dyDescent="0.15">
      <c r="A48" s="82"/>
      <c r="B48" s="173"/>
      <c r="C48" s="14">
        <v>1</v>
      </c>
      <c r="D48" s="13">
        <v>5000</v>
      </c>
      <c r="E48" s="14">
        <v>1</v>
      </c>
      <c r="F48" s="90">
        <f t="shared" ref="F48:F50" si="3">E48*D48*C48</f>
        <v>5000</v>
      </c>
      <c r="G48" s="51" t="s">
        <v>84</v>
      </c>
    </row>
    <row r="49" spans="1:7" ht="19.5" customHeight="1" x14ac:dyDescent="0.15">
      <c r="A49" s="82"/>
      <c r="B49" s="173"/>
      <c r="C49" s="14">
        <v>1</v>
      </c>
      <c r="D49" s="13">
        <v>100</v>
      </c>
      <c r="E49" s="14">
        <v>10</v>
      </c>
      <c r="F49" s="90">
        <f t="shared" si="3"/>
        <v>1000</v>
      </c>
      <c r="G49" s="51" t="s">
        <v>97</v>
      </c>
    </row>
    <row r="50" spans="1:7" ht="19.5" customHeight="1" x14ac:dyDescent="0.15">
      <c r="A50" s="82"/>
      <c r="B50" s="173"/>
      <c r="C50" s="14">
        <v>1</v>
      </c>
      <c r="D50" s="90">
        <v>600</v>
      </c>
      <c r="E50" s="14">
        <v>2</v>
      </c>
      <c r="F50" s="90">
        <f t="shared" si="3"/>
        <v>1200</v>
      </c>
      <c r="G50" s="51" t="s">
        <v>85</v>
      </c>
    </row>
    <row r="51" spans="1:7" ht="19.5" customHeight="1" x14ac:dyDescent="0.15">
      <c r="A51" s="82"/>
      <c r="B51" s="172"/>
      <c r="C51" s="14">
        <v>11</v>
      </c>
      <c r="D51" s="106">
        <v>50</v>
      </c>
      <c r="E51" s="14">
        <v>7</v>
      </c>
      <c r="F51" s="90">
        <f>E51*D51*C51</f>
        <v>3850</v>
      </c>
      <c r="G51" s="51" t="s">
        <v>50</v>
      </c>
    </row>
    <row r="52" spans="1:7" ht="20.100000000000001" customHeight="1" x14ac:dyDescent="0.15">
      <c r="A52" s="82"/>
      <c r="B52" s="174" t="s">
        <v>16</v>
      </c>
      <c r="C52" s="175"/>
      <c r="D52" s="175"/>
      <c r="E52" s="175"/>
      <c r="F52" s="175"/>
      <c r="G52" s="176"/>
    </row>
    <row r="53" spans="1:7" ht="19.5" customHeight="1" x14ac:dyDescent="0.15">
      <c r="A53" s="82"/>
      <c r="B53" s="171" t="s">
        <v>68</v>
      </c>
      <c r="C53" s="14">
        <v>11</v>
      </c>
      <c r="D53" s="123">
        <v>284</v>
      </c>
      <c r="E53" s="14">
        <v>1</v>
      </c>
      <c r="F53" s="90">
        <f t="shared" ref="F53:F59" si="4">E53*D53*C53</f>
        <v>3124</v>
      </c>
      <c r="G53" s="94" t="s">
        <v>119</v>
      </c>
    </row>
    <row r="54" spans="1:7" ht="19.5" customHeight="1" x14ac:dyDescent="0.15">
      <c r="B54" s="177"/>
      <c r="C54" s="14">
        <v>1</v>
      </c>
      <c r="D54" s="106">
        <v>1200</v>
      </c>
      <c r="E54" s="14">
        <v>2</v>
      </c>
      <c r="F54" s="90">
        <f t="shared" si="4"/>
        <v>2400</v>
      </c>
      <c r="G54" s="94" t="s">
        <v>88</v>
      </c>
    </row>
    <row r="55" spans="1:7" ht="19.5" customHeight="1" x14ac:dyDescent="0.15">
      <c r="B55" s="177"/>
      <c r="C55" s="14">
        <v>1</v>
      </c>
      <c r="D55" s="106">
        <v>2000</v>
      </c>
      <c r="E55" s="14">
        <v>1</v>
      </c>
      <c r="F55" s="90">
        <f t="shared" si="4"/>
        <v>2000</v>
      </c>
      <c r="G55" s="94" t="s">
        <v>87</v>
      </c>
    </row>
    <row r="56" spans="1:7" ht="20.100000000000001" customHeight="1" x14ac:dyDescent="0.15">
      <c r="B56" s="177"/>
      <c r="C56" s="14">
        <v>10</v>
      </c>
      <c r="D56" s="106">
        <v>520</v>
      </c>
      <c r="E56" s="14">
        <v>1</v>
      </c>
      <c r="F56" s="90">
        <f t="shared" si="4"/>
        <v>5200</v>
      </c>
      <c r="G56" s="94" t="s">
        <v>107</v>
      </c>
    </row>
    <row r="57" spans="1:7" ht="20.100000000000001" customHeight="1" x14ac:dyDescent="0.15">
      <c r="B57" s="177"/>
      <c r="C57" s="14">
        <v>1</v>
      </c>
      <c r="D57" s="106">
        <v>620</v>
      </c>
      <c r="E57" s="14">
        <v>1</v>
      </c>
      <c r="F57" s="90">
        <f t="shared" si="4"/>
        <v>620</v>
      </c>
      <c r="G57" s="94" t="s">
        <v>108</v>
      </c>
    </row>
    <row r="58" spans="1:7" ht="20.100000000000001" hidden="1" customHeight="1" x14ac:dyDescent="0.15">
      <c r="B58" s="177"/>
      <c r="C58" s="14"/>
      <c r="D58" s="68">
        <v>200</v>
      </c>
      <c r="E58" s="14">
        <v>1</v>
      </c>
      <c r="F58" s="90">
        <f t="shared" si="4"/>
        <v>0</v>
      </c>
      <c r="G58" s="94"/>
    </row>
    <row r="59" spans="1:7" ht="20.100000000000001" hidden="1" customHeight="1" x14ac:dyDescent="0.15">
      <c r="B59" s="177"/>
      <c r="C59" s="14"/>
      <c r="D59" s="68">
        <v>350</v>
      </c>
      <c r="E59" s="14">
        <v>1</v>
      </c>
      <c r="F59" s="13">
        <f t="shared" si="4"/>
        <v>0</v>
      </c>
      <c r="G59" s="94"/>
    </row>
    <row r="60" spans="1:7" ht="20.100000000000001" customHeight="1" x14ac:dyDescent="0.15">
      <c r="B60" s="60" t="s">
        <v>40</v>
      </c>
      <c r="C60" s="71" t="s">
        <v>34</v>
      </c>
      <c r="D60" s="149"/>
      <c r="E60" s="149"/>
      <c r="F60" s="149"/>
      <c r="G60" s="150"/>
    </row>
    <row r="61" spans="1:7" ht="20.100000000000001" customHeight="1" x14ac:dyDescent="0.15">
      <c r="B61" s="158" t="s">
        <v>86</v>
      </c>
      <c r="C61" s="14">
        <v>1</v>
      </c>
      <c r="D61" s="106">
        <v>1500</v>
      </c>
      <c r="E61" s="14">
        <v>8</v>
      </c>
      <c r="F61" s="90">
        <f>E61*D61*C61</f>
        <v>12000</v>
      </c>
      <c r="G61" s="51" t="s">
        <v>96</v>
      </c>
    </row>
    <row r="62" spans="1:7" ht="33.75" customHeight="1" x14ac:dyDescent="0.15">
      <c r="B62" s="178"/>
      <c r="C62" s="14">
        <v>1</v>
      </c>
      <c r="D62" s="106">
        <v>500</v>
      </c>
      <c r="E62" s="14">
        <v>9.5</v>
      </c>
      <c r="F62" s="90">
        <f>E62*D62*C62</f>
        <v>4750</v>
      </c>
      <c r="G62" s="69" t="s">
        <v>116</v>
      </c>
    </row>
    <row r="63" spans="1:7" ht="20.100000000000001" customHeight="1" x14ac:dyDescent="0.15">
      <c r="B63" s="178"/>
      <c r="C63" s="14">
        <v>1</v>
      </c>
      <c r="D63" s="106">
        <v>100</v>
      </c>
      <c r="E63" s="14">
        <v>10</v>
      </c>
      <c r="F63" s="90">
        <f t="shared" ref="F63:F66" si="5">E63*D63*C63</f>
        <v>1000</v>
      </c>
      <c r="G63" s="69" t="s">
        <v>98</v>
      </c>
    </row>
    <row r="64" spans="1:7" ht="20.100000000000001" customHeight="1" x14ac:dyDescent="0.15">
      <c r="B64" s="178"/>
      <c r="C64" s="14">
        <v>1</v>
      </c>
      <c r="D64" s="123">
        <v>600</v>
      </c>
      <c r="E64" s="14">
        <v>4</v>
      </c>
      <c r="F64" s="90">
        <f t="shared" si="5"/>
        <v>2400</v>
      </c>
      <c r="G64" s="69" t="s">
        <v>89</v>
      </c>
    </row>
    <row r="65" spans="2:7" ht="20.100000000000001" customHeight="1" x14ac:dyDescent="0.15">
      <c r="B65" s="178"/>
      <c r="C65" s="14">
        <v>1</v>
      </c>
      <c r="D65" s="106">
        <v>1000</v>
      </c>
      <c r="E65" s="14">
        <v>1</v>
      </c>
      <c r="F65" s="90">
        <f t="shared" si="5"/>
        <v>1000</v>
      </c>
      <c r="G65" s="69" t="s">
        <v>100</v>
      </c>
    </row>
    <row r="66" spans="2:7" ht="20.100000000000001" customHeight="1" x14ac:dyDescent="0.15">
      <c r="B66" s="178"/>
      <c r="C66" s="14">
        <v>1</v>
      </c>
      <c r="D66" s="106">
        <v>520</v>
      </c>
      <c r="E66" s="14">
        <v>1</v>
      </c>
      <c r="F66" s="90">
        <f t="shared" si="5"/>
        <v>520</v>
      </c>
      <c r="G66" s="94" t="s">
        <v>99</v>
      </c>
    </row>
    <row r="67" spans="2:7" ht="20.100000000000001" customHeight="1" x14ac:dyDescent="0.15">
      <c r="B67" s="159"/>
      <c r="C67" s="48">
        <v>11</v>
      </c>
      <c r="D67" s="106">
        <v>50</v>
      </c>
      <c r="E67" s="48">
        <v>7</v>
      </c>
      <c r="F67" s="91">
        <f>E67*D67*C67</f>
        <v>3850</v>
      </c>
      <c r="G67" s="69" t="s">
        <v>90</v>
      </c>
    </row>
    <row r="68" spans="2:7" s="3" customFormat="1" ht="20.100000000000001" customHeight="1" thickBot="1" x14ac:dyDescent="0.2">
      <c r="B68" s="8" t="s">
        <v>5</v>
      </c>
      <c r="C68" s="5"/>
      <c r="D68" s="6"/>
      <c r="E68" s="6"/>
      <c r="F68" s="102">
        <f>SUM(F46:F67)</f>
        <v>87839</v>
      </c>
      <c r="G68" s="9"/>
    </row>
    <row r="69" spans="2:7" s="3" customFormat="1" ht="20.100000000000001" customHeight="1" thickTop="1" x14ac:dyDescent="0.15">
      <c r="B69" s="164" t="s">
        <v>6</v>
      </c>
      <c r="C69" s="165"/>
      <c r="D69" s="165"/>
      <c r="E69" s="165"/>
      <c r="F69" s="165"/>
      <c r="G69" s="166"/>
    </row>
    <row r="70" spans="2:7" ht="20.100000000000001" customHeight="1" x14ac:dyDescent="0.15">
      <c r="B70" s="109" t="s">
        <v>2</v>
      </c>
      <c r="C70" s="110" t="s">
        <v>3</v>
      </c>
      <c r="D70" s="111" t="s">
        <v>10</v>
      </c>
      <c r="E70" s="111" t="s">
        <v>12</v>
      </c>
      <c r="F70" s="112" t="s">
        <v>1</v>
      </c>
      <c r="G70" s="113" t="s">
        <v>0</v>
      </c>
    </row>
    <row r="71" spans="2:7" ht="24.75" customHeight="1" x14ac:dyDescent="0.15">
      <c r="B71" s="115" t="s">
        <v>118</v>
      </c>
      <c r="C71" s="119">
        <v>1</v>
      </c>
      <c r="D71" s="120">
        <v>2030</v>
      </c>
      <c r="E71" s="121">
        <v>1</v>
      </c>
      <c r="F71" s="120">
        <f>E71*D71*C71</f>
        <v>2030</v>
      </c>
      <c r="G71" s="122" t="s">
        <v>117</v>
      </c>
    </row>
    <row r="72" spans="2:7" ht="20.100000000000001" customHeight="1" x14ac:dyDescent="0.15">
      <c r="B72" s="61" t="s">
        <v>51</v>
      </c>
      <c r="C72" s="118">
        <v>15</v>
      </c>
      <c r="D72" s="103">
        <v>1200</v>
      </c>
      <c r="E72" s="14">
        <v>1</v>
      </c>
      <c r="F72" s="90">
        <f>E72*D72*C72</f>
        <v>18000</v>
      </c>
      <c r="G72" s="46" t="s">
        <v>126</v>
      </c>
    </row>
    <row r="73" spans="2:7" ht="20.100000000000001" customHeight="1" x14ac:dyDescent="0.15">
      <c r="B73" s="61" t="s">
        <v>45</v>
      </c>
      <c r="C73" s="10">
        <v>13</v>
      </c>
      <c r="D73" s="103">
        <v>100</v>
      </c>
      <c r="E73" s="14">
        <v>1</v>
      </c>
      <c r="F73" s="103">
        <f>E73*D73*C73</f>
        <v>1300</v>
      </c>
      <c r="G73" s="15"/>
    </row>
    <row r="74" spans="2:7" ht="20.100000000000001" customHeight="1" x14ac:dyDescent="0.15">
      <c r="B74" s="61" t="s">
        <v>48</v>
      </c>
      <c r="C74" s="10">
        <v>11</v>
      </c>
      <c r="D74" s="103">
        <v>5</v>
      </c>
      <c r="E74" s="14">
        <v>0</v>
      </c>
      <c r="F74" s="13">
        <f t="shared" ref="F74" si="6">E74*D74*C74</f>
        <v>0</v>
      </c>
      <c r="G74" s="78" t="s">
        <v>54</v>
      </c>
    </row>
    <row r="75" spans="2:7" ht="20.100000000000001" customHeight="1" thickBot="1" x14ac:dyDescent="0.2">
      <c r="B75" s="8" t="s">
        <v>7</v>
      </c>
      <c r="C75" s="5"/>
      <c r="D75" s="6"/>
      <c r="E75" s="6"/>
      <c r="F75" s="6">
        <f>SUM(F71:F74)</f>
        <v>21330</v>
      </c>
      <c r="G75" s="9"/>
    </row>
    <row r="76" spans="2:7" ht="20.100000000000001" customHeight="1" thickTop="1" thickBot="1" x14ac:dyDescent="0.2">
      <c r="B76" s="167" t="s">
        <v>63</v>
      </c>
      <c r="C76" s="168"/>
      <c r="D76" s="28"/>
      <c r="E76" s="28"/>
      <c r="F76" s="28">
        <f>F28+F34+F40+F68+F75</f>
        <v>252581</v>
      </c>
      <c r="G76" s="29"/>
    </row>
    <row r="77" spans="2:7" s="3" customFormat="1" ht="20.100000000000001" customHeight="1" thickTop="1" thickBot="1" x14ac:dyDescent="0.2">
      <c r="B77" s="47" t="s">
        <v>43</v>
      </c>
      <c r="C77" s="27"/>
      <c r="D77" s="45">
        <v>0.08</v>
      </c>
      <c r="E77" s="28"/>
      <c r="F77" s="28">
        <f>F76*0.08</f>
        <v>20206.48</v>
      </c>
      <c r="G77" s="29"/>
    </row>
    <row r="78" spans="2:7" ht="20.100000000000001" hidden="1" customHeight="1" x14ac:dyDescent="0.15">
      <c r="B78" s="164" t="s">
        <v>42</v>
      </c>
      <c r="C78" s="165"/>
      <c r="D78" s="165"/>
      <c r="E78" s="165"/>
      <c r="F78" s="165"/>
      <c r="G78" s="166"/>
    </row>
    <row r="79" spans="2:7" ht="20.100000000000001" hidden="1" customHeight="1" x14ac:dyDescent="0.15">
      <c r="B79" s="37" t="s">
        <v>2</v>
      </c>
      <c r="C79" s="38" t="s">
        <v>3</v>
      </c>
      <c r="D79" s="39" t="s">
        <v>4</v>
      </c>
      <c r="E79" s="40" t="s">
        <v>11</v>
      </c>
      <c r="F79" s="41" t="s">
        <v>1</v>
      </c>
      <c r="G79" s="42" t="s">
        <v>9</v>
      </c>
    </row>
    <row r="80" spans="2:7" ht="20.100000000000001" hidden="1" customHeight="1" x14ac:dyDescent="0.15">
      <c r="B80" s="56" t="s">
        <v>35</v>
      </c>
      <c r="C80" s="149"/>
      <c r="D80" s="169"/>
      <c r="E80" s="169"/>
      <c r="F80" s="169"/>
      <c r="G80" s="170"/>
    </row>
    <row r="81" spans="2:7" ht="20.100000000000001" hidden="1" customHeight="1" x14ac:dyDescent="0.15">
      <c r="B81" s="62" t="s">
        <v>71</v>
      </c>
      <c r="C81" s="12"/>
      <c r="D81" s="11">
        <v>300</v>
      </c>
      <c r="E81" s="12">
        <v>3</v>
      </c>
      <c r="F81" s="11">
        <f>C81*D81*E81</f>
        <v>0</v>
      </c>
      <c r="G81" s="52"/>
    </row>
    <row r="82" spans="2:7" ht="20.100000000000001" hidden="1" customHeight="1" x14ac:dyDescent="0.15">
      <c r="B82" s="62" t="s">
        <v>72</v>
      </c>
      <c r="C82" s="12"/>
      <c r="D82" s="11">
        <v>5017</v>
      </c>
      <c r="E82" s="12">
        <v>1</v>
      </c>
      <c r="F82" s="11">
        <f>C82*D82*E82</f>
        <v>0</v>
      </c>
      <c r="G82" s="52"/>
    </row>
    <row r="83" spans="2:7" ht="20.100000000000001" hidden="1" customHeight="1" x14ac:dyDescent="0.15">
      <c r="B83" s="63" t="s">
        <v>49</v>
      </c>
      <c r="C83" s="48"/>
      <c r="D83" s="49">
        <v>400</v>
      </c>
      <c r="E83" s="48">
        <v>5</v>
      </c>
      <c r="F83" s="11">
        <f t="shared" ref="F83" si="7">C83*D83*E83</f>
        <v>0</v>
      </c>
      <c r="G83" s="52" t="s">
        <v>73</v>
      </c>
    </row>
    <row r="84" spans="2:7" ht="20.100000000000001" hidden="1" customHeight="1" x14ac:dyDescent="0.15">
      <c r="B84" s="8" t="s">
        <v>8</v>
      </c>
      <c r="C84" s="5"/>
      <c r="D84" s="6"/>
      <c r="E84" s="6"/>
      <c r="F84" s="6">
        <f>SUM(F81:F83)</f>
        <v>0</v>
      </c>
      <c r="G84" s="9"/>
    </row>
    <row r="85" spans="2:7" ht="20.100000000000001" customHeight="1" thickTop="1" thickBot="1" x14ac:dyDescent="0.2">
      <c r="B85" s="97" t="s">
        <v>41</v>
      </c>
      <c r="C85" s="98"/>
      <c r="D85" s="96"/>
      <c r="E85" s="96"/>
      <c r="F85" s="96">
        <f>F76+F77+F84</f>
        <v>272787.48</v>
      </c>
      <c r="G85" s="99"/>
    </row>
    <row r="86" spans="2:7" ht="20.100000000000001" customHeight="1" thickTop="1" x14ac:dyDescent="0.15">
      <c r="B86" s="73" t="s">
        <v>69</v>
      </c>
      <c r="C86" s="10">
        <v>7</v>
      </c>
      <c r="D86" s="124">
        <v>8655</v>
      </c>
      <c r="E86" s="10">
        <v>1</v>
      </c>
      <c r="F86" s="89">
        <f>E86*D86*C86</f>
        <v>60585</v>
      </c>
      <c r="G86" s="51" t="s">
        <v>125</v>
      </c>
    </row>
    <row r="87" spans="2:7" ht="20.100000000000001" customHeight="1" x14ac:dyDescent="0.15">
      <c r="B87" s="73" t="s">
        <v>69</v>
      </c>
      <c r="C87" s="10">
        <v>2</v>
      </c>
      <c r="D87" s="124">
        <v>300</v>
      </c>
      <c r="E87" s="10">
        <v>1</v>
      </c>
      <c r="F87" s="89">
        <f>E87*D87*C87</f>
        <v>600</v>
      </c>
      <c r="G87" s="51" t="s">
        <v>123</v>
      </c>
    </row>
    <row r="88" spans="2:7" ht="20.100000000000001" customHeight="1" x14ac:dyDescent="0.15">
      <c r="B88" s="73" t="s">
        <v>69</v>
      </c>
      <c r="C88" s="10">
        <v>3</v>
      </c>
      <c r="D88" s="124">
        <v>8233</v>
      </c>
      <c r="E88" s="10">
        <v>1</v>
      </c>
      <c r="F88" s="89">
        <f>E88*D88*C88</f>
        <v>24699</v>
      </c>
      <c r="G88" s="51"/>
    </row>
    <row r="89" spans="2:7" x14ac:dyDescent="0.15">
      <c r="B89" s="59" t="s">
        <v>64</v>
      </c>
      <c r="C89" s="10">
        <v>1</v>
      </c>
      <c r="D89" s="124">
        <v>32755</v>
      </c>
      <c r="E89" s="10">
        <v>1</v>
      </c>
      <c r="F89" s="89">
        <f>E89*D89*C89</f>
        <v>32755</v>
      </c>
      <c r="G89" s="51" t="s">
        <v>124</v>
      </c>
    </row>
    <row r="90" spans="2:7" ht="20.100000000000001" customHeight="1" thickBot="1" x14ac:dyDescent="0.2">
      <c r="B90" s="79" t="s">
        <v>55</v>
      </c>
      <c r="C90" s="24"/>
      <c r="D90" s="25"/>
      <c r="E90" s="25"/>
      <c r="F90" s="25">
        <f>F86+F88+F89+F87</f>
        <v>118639</v>
      </c>
      <c r="G90" s="26"/>
    </row>
    <row r="91" spans="2:7" ht="20.100000000000001" customHeight="1" thickTop="1" thickBot="1" x14ac:dyDescent="0.2">
      <c r="B91" s="80" t="s">
        <v>56</v>
      </c>
      <c r="C91" s="43"/>
      <c r="D91" s="44"/>
      <c r="E91" s="44"/>
      <c r="F91" s="183">
        <f>F76+F77+F84+F90</f>
        <v>391426.48</v>
      </c>
      <c r="G91" s="67" t="s">
        <v>127</v>
      </c>
    </row>
    <row r="92" spans="2:7" ht="15.75" thickBot="1" x14ac:dyDescent="0.2">
      <c r="B92" s="80" t="s">
        <v>61</v>
      </c>
      <c r="C92" s="43"/>
      <c r="D92" s="44"/>
      <c r="E92" s="44"/>
      <c r="F92" s="95">
        <f>F91/11</f>
        <v>35584.225454545456</v>
      </c>
      <c r="G92" s="67" t="s">
        <v>127</v>
      </c>
    </row>
    <row r="94" spans="2:7" x14ac:dyDescent="0.15">
      <c r="D94" s="185" t="s">
        <v>135</v>
      </c>
      <c r="E94" s="184" t="s">
        <v>133</v>
      </c>
      <c r="F94" s="184" t="s">
        <v>134</v>
      </c>
      <c r="G94" s="187"/>
    </row>
    <row r="95" spans="2:7" x14ac:dyDescent="0.15">
      <c r="D95" s="185"/>
      <c r="E95" s="184" t="s">
        <v>129</v>
      </c>
      <c r="F95" s="182">
        <v>167614</v>
      </c>
      <c r="G95" s="187"/>
    </row>
    <row r="96" spans="2:7" x14ac:dyDescent="0.15">
      <c r="D96" s="186"/>
      <c r="E96" s="184" t="s">
        <v>130</v>
      </c>
      <c r="F96" s="182">
        <f>F91-F95</f>
        <v>223812.47999999998</v>
      </c>
      <c r="G96" s="187"/>
    </row>
    <row r="97" spans="2:7" x14ac:dyDescent="0.15">
      <c r="G97" s="100"/>
    </row>
    <row r="98" spans="2:7" x14ac:dyDescent="0.15">
      <c r="G98" s="100"/>
    </row>
    <row r="99" spans="2:7" x14ac:dyDescent="0.15">
      <c r="G99" s="100"/>
    </row>
    <row r="100" spans="2:7" x14ac:dyDescent="0.15">
      <c r="E100" s="107"/>
      <c r="G100" s="100"/>
    </row>
    <row r="101" spans="2:7" x14ac:dyDescent="0.15">
      <c r="E101" s="107"/>
      <c r="G101" s="100"/>
    </row>
    <row r="102" spans="2:7" x14ac:dyDescent="0.15">
      <c r="B102" s="1"/>
      <c r="C102" s="1"/>
      <c r="D102" s="1"/>
      <c r="E102" s="1"/>
      <c r="F102" s="1"/>
      <c r="G102" s="100"/>
    </row>
    <row r="103" spans="2:7" x14ac:dyDescent="0.15">
      <c r="B103" s="1"/>
      <c r="C103" s="1"/>
      <c r="D103" s="1"/>
      <c r="E103" s="1"/>
      <c r="F103" s="1"/>
      <c r="G103" s="100"/>
    </row>
    <row r="104" spans="2:7" x14ac:dyDescent="0.15">
      <c r="B104" s="1"/>
      <c r="C104" s="1"/>
      <c r="D104" s="1"/>
      <c r="E104" s="1"/>
      <c r="F104" s="1"/>
      <c r="G104" s="101"/>
    </row>
    <row r="105" spans="2:7" x14ac:dyDescent="0.15">
      <c r="B105" s="1"/>
      <c r="C105" s="1"/>
      <c r="D105" s="1"/>
      <c r="E105" s="1"/>
      <c r="F105" s="1"/>
      <c r="G105" s="108"/>
    </row>
    <row r="119" spans="2:7" x14ac:dyDescent="0.15">
      <c r="B119" s="1"/>
      <c r="C119" s="1"/>
      <c r="D119" s="1"/>
      <c r="E119" s="1"/>
      <c r="F119" s="1"/>
      <c r="G119" s="108" t="s">
        <v>95</v>
      </c>
    </row>
    <row r="120" spans="2:7" x14ac:dyDescent="0.15">
      <c r="B120" s="1"/>
      <c r="C120" s="1"/>
      <c r="D120" s="1"/>
      <c r="E120" s="1"/>
      <c r="F120" s="1"/>
      <c r="G120" s="114" t="s">
        <v>104</v>
      </c>
    </row>
  </sheetData>
  <mergeCells count="40">
    <mergeCell ref="C80:G80"/>
    <mergeCell ref="B16:B17"/>
    <mergeCell ref="B44:B45"/>
    <mergeCell ref="B46:B51"/>
    <mergeCell ref="B52:G52"/>
    <mergeCell ref="B53:B59"/>
    <mergeCell ref="D60:G60"/>
    <mergeCell ref="B61:B67"/>
    <mergeCell ref="B22:B23"/>
    <mergeCell ref="B24:B25"/>
    <mergeCell ref="B29:G29"/>
    <mergeCell ref="B35:G35"/>
    <mergeCell ref="B41:G41"/>
    <mergeCell ref="C11:D11"/>
    <mergeCell ref="F11:G11"/>
    <mergeCell ref="B69:G69"/>
    <mergeCell ref="B76:C76"/>
    <mergeCell ref="B78:G78"/>
    <mergeCell ref="D43:G43"/>
    <mergeCell ref="C12:D12"/>
    <mergeCell ref="F12:G12"/>
    <mergeCell ref="B13:G13"/>
    <mergeCell ref="D15:G15"/>
    <mergeCell ref="B18:B19"/>
    <mergeCell ref="B20:B21"/>
    <mergeCell ref="B1:G1"/>
    <mergeCell ref="B2:B10"/>
    <mergeCell ref="D2:E2"/>
    <mergeCell ref="D3:E3"/>
    <mergeCell ref="D4:E4"/>
    <mergeCell ref="D5:E5"/>
    <mergeCell ref="C6:D6"/>
    <mergeCell ref="E6:G6"/>
    <mergeCell ref="C7:D7"/>
    <mergeCell ref="E7:G7"/>
    <mergeCell ref="C8:D8"/>
    <mergeCell ref="E8:G8"/>
    <mergeCell ref="C9:D9"/>
    <mergeCell ref="E9:G9"/>
    <mergeCell ref="D10:G10"/>
  </mergeCells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结账单</vt:lpstr>
    </vt:vector>
  </TitlesOfParts>
  <Company>Novo Nordisk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 Nordisk</dc:creator>
  <cp:lastModifiedBy>微软用户</cp:lastModifiedBy>
  <cp:lastPrinted>2015-05-13T03:37:13Z</cp:lastPrinted>
  <dcterms:created xsi:type="dcterms:W3CDTF">2004-01-13T03:37:59Z</dcterms:created>
  <dcterms:modified xsi:type="dcterms:W3CDTF">2017-10-23T02:51:12Z</dcterms:modified>
</cp:coreProperties>
</file>