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CA12DB5-93F4-4668-AF58-C31118EC774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3" l="1"/>
  <c r="H76" i="3"/>
  <c r="H67" i="3"/>
  <c r="H66" i="3"/>
  <c r="H65" i="3"/>
  <c r="H28" i="3"/>
  <c r="H72" i="3"/>
  <c r="H73" i="3"/>
  <c r="H74" i="3"/>
  <c r="H70" i="3"/>
  <c r="H69" i="3"/>
  <c r="H71" i="3"/>
  <c r="H75" i="3"/>
  <c r="H68" i="3"/>
  <c r="H64" i="3"/>
  <c r="H54" i="3"/>
  <c r="H27" i="3"/>
  <c r="H61" i="3"/>
  <c r="H26" i="3"/>
  <c r="H25" i="3"/>
  <c r="H58" i="3"/>
  <c r="H63" i="3"/>
  <c r="H24" i="3" l="1"/>
  <c r="H23" i="3"/>
  <c r="H57" i="3"/>
  <c r="H56" i="3"/>
  <c r="H62" i="3"/>
  <c r="H60" i="3"/>
  <c r="H77" i="3"/>
  <c r="C78" i="3"/>
  <c r="D78" i="3"/>
  <c r="F78" i="3"/>
  <c r="G78" i="3"/>
  <c r="H59" i="3"/>
  <c r="H55" i="3"/>
  <c r="H33" i="3"/>
  <c r="H32" i="3"/>
  <c r="H31" i="3"/>
  <c r="H30" i="3"/>
  <c r="H35" i="3"/>
  <c r="H34" i="3"/>
  <c r="H36" i="3" l="1"/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E54" i="3"/>
  <c r="E78" i="3" s="1"/>
  <c r="G53" i="3"/>
  <c r="F53" i="3"/>
  <c r="D53" i="3"/>
  <c r="C53" i="3"/>
  <c r="H52" i="3"/>
  <c r="H51" i="3"/>
  <c r="H50" i="3"/>
  <c r="E50" i="3"/>
  <c r="E53" i="3" s="1"/>
  <c r="G49" i="3"/>
  <c r="F49" i="3"/>
  <c r="D49" i="3"/>
  <c r="C49" i="3"/>
  <c r="H48" i="3"/>
  <c r="H47" i="3"/>
  <c r="E47" i="3"/>
  <c r="E49" i="3" s="1"/>
  <c r="G46" i="3"/>
  <c r="F46" i="3"/>
  <c r="D46" i="3"/>
  <c r="C46" i="3"/>
  <c r="H45" i="3"/>
  <c r="H44" i="3"/>
  <c r="H43" i="3"/>
  <c r="H42" i="3"/>
  <c r="E42" i="3"/>
  <c r="E46" i="3" s="1"/>
  <c r="G41" i="3"/>
  <c r="F41" i="3"/>
  <c r="D41" i="3"/>
  <c r="C41" i="3"/>
  <c r="H40" i="3"/>
  <c r="H39" i="3"/>
  <c r="H38" i="3"/>
  <c r="H37" i="3"/>
  <c r="E37" i="3"/>
  <c r="E41" i="3" s="1"/>
  <c r="G36" i="3"/>
  <c r="F36" i="3"/>
  <c r="D36" i="3"/>
  <c r="C36" i="3"/>
  <c r="E30" i="3"/>
  <c r="E36" i="3" s="1"/>
  <c r="G29" i="3"/>
  <c r="F29" i="3"/>
  <c r="D29" i="3"/>
  <c r="C29" i="3"/>
  <c r="H22" i="3"/>
  <c r="H29" i="3" s="1"/>
  <c r="E22" i="3"/>
  <c r="E29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E79" i="3" l="1"/>
  <c r="A84" i="3" s="1"/>
  <c r="C79" i="3"/>
  <c r="D79" i="3"/>
  <c r="F79" i="3"/>
  <c r="E84" i="3" s="1"/>
  <c r="G79" i="3"/>
  <c r="G84" i="3" s="1"/>
  <c r="H16" i="3"/>
  <c r="H49" i="3"/>
  <c r="H21" i="3"/>
  <c r="H41" i="3"/>
  <c r="H46" i="3"/>
  <c r="H13" i="3"/>
  <c r="I37" i="2"/>
  <c r="H53" i="3"/>
  <c r="H79" i="3" s="1"/>
  <c r="C84" i="3" s="1"/>
  <c r="K21" i="2"/>
  <c r="I84" i="3" l="1"/>
</calcChain>
</file>

<file path=xl/sharedStrings.xml><?xml version="1.0" encoding="utf-8"?>
<sst xmlns="http://schemas.openxmlformats.org/spreadsheetml/2006/main" count="157" uniqueCount="122">
  <si>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</si>
  <si>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</si>
  <si>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</si>
  <si>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</si>
  <si>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</si>
  <si>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</si>
  <si>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</si>
  <si>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</si>
  <si>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</si>
  <si>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</si>
  <si>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</si>
  <si>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</si>
  <si>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</si>
  <si>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</si>
  <si>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</si>
  <si>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</si>
  <si>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</si>
  <si>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</si>
  <si>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</si>
  <si>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</si>
  <si>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</si>
  <si>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</si>
  <si>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</si>
  <si>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</si>
  <si>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</si>
  <si>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</si>
  <si>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</si>
  <si>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</si>
  <si>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</si>
  <si>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</si>
  <si>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</si>
  <si>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</si>
  <si>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</si>
  <si>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</si>
  <si>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</si>
  <si>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</si>
  <si>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</si>
  <si>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</si>
  <si>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</si>
  <si>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</si>
  <si>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</si>
  <si>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</si>
  <si>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</si>
  <si>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</si>
  <si>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</si>
  <si>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</si>
  <si>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</si>
  <si>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</si>
  <si>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</si>
  <si>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</si>
  <si>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</si>
  <si>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</si>
  <si>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</si>
  <si>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</si>
  <si>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</si>
  <si>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</si>
  <si>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</si>
  <si>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</si>
  <si>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</si>
  <si>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</si>
  <si>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</si>
  <si>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</si>
  <si>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</si>
  <si>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</si>
  <si>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</si>
  <si>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</si>
  <si>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</si>
  <si>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</si>
  <si>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</si>
  <si>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</si>
  <si>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</si>
  <si>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</si>
  <si>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</si>
  <si>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</si>
  <si>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</si>
  <si>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</si>
  <si>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</si>
  <si>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</si>
  <si>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</si>
  <si>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</si>
  <si>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</si>
  <si>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</si>
  <si>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</si>
  <si>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</si>
  <si>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</si>
  <si>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</si>
  <si>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</si>
  <si>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团号：HMZA-220801-CZH690</t>
    <phoneticPr fontId="12" type="noConversion"/>
  </si>
  <si>
    <t>会议日期：2022.08.05</t>
    <phoneticPr fontId="12" type="noConversion"/>
  </si>
  <si>
    <t>社会餐厅</t>
    <phoneticPr fontId="12" type="noConversion"/>
  </si>
  <si>
    <t>lamer</t>
    <phoneticPr fontId="12" type="noConversion"/>
  </si>
  <si>
    <t>德邦</t>
    <phoneticPr fontId="12" type="noConversion"/>
  </si>
  <si>
    <t>logo立牌</t>
    <phoneticPr fontId="12" type="noConversion"/>
  </si>
  <si>
    <t>雷雷</t>
    <phoneticPr fontId="12" type="noConversion"/>
  </si>
  <si>
    <t>国窖1573 6箱</t>
    <phoneticPr fontId="12" type="noConversion"/>
  </si>
  <si>
    <t>汾酒 3箱</t>
    <phoneticPr fontId="12" type="noConversion"/>
  </si>
  <si>
    <t>文案</t>
    <phoneticPr fontId="12" type="noConversion"/>
  </si>
  <si>
    <t>汾酒 2箱</t>
    <phoneticPr fontId="12" type="noConversion"/>
  </si>
  <si>
    <t>花艺</t>
    <phoneticPr fontId="12" type="noConversion"/>
  </si>
  <si>
    <t>周狄高铁票</t>
    <phoneticPr fontId="12" type="noConversion"/>
  </si>
  <si>
    <t>水果</t>
    <phoneticPr fontId="12" type="noConversion"/>
  </si>
  <si>
    <t>配送费</t>
    <phoneticPr fontId="12" type="noConversion"/>
  </si>
  <si>
    <t>制作物费用</t>
    <phoneticPr fontId="12" type="noConversion"/>
  </si>
  <si>
    <t>顺丰</t>
    <phoneticPr fontId="12" type="noConversion"/>
  </si>
  <si>
    <t>问卷星</t>
    <phoneticPr fontId="12" type="noConversion"/>
  </si>
  <si>
    <t>药品</t>
    <phoneticPr fontId="12" type="noConversion"/>
  </si>
  <si>
    <t>打火机</t>
    <phoneticPr fontId="12" type="noConversion"/>
  </si>
  <si>
    <t>客户报销</t>
    <phoneticPr fontId="12" type="noConversion"/>
  </si>
  <si>
    <t>活动餐费</t>
    <phoneticPr fontId="12" type="noConversion"/>
  </si>
  <si>
    <t>闪送</t>
    <phoneticPr fontId="12" type="noConversion"/>
  </si>
  <si>
    <t>牛皮纸袋</t>
    <phoneticPr fontId="12" type="noConversion"/>
  </si>
  <si>
    <t>华东住宿报销</t>
    <phoneticPr fontId="12" type="noConversion"/>
  </si>
  <si>
    <t>咖啡</t>
    <phoneticPr fontId="12" type="noConversion"/>
  </si>
  <si>
    <t>依云水</t>
    <phoneticPr fontId="12" type="noConversion"/>
  </si>
  <si>
    <t>充电线</t>
    <phoneticPr fontId="12" type="noConversion"/>
  </si>
  <si>
    <t>海王金樽</t>
    <phoneticPr fontId="12" type="noConversion"/>
  </si>
  <si>
    <t>南区采买零食</t>
    <phoneticPr fontId="12" type="noConversion"/>
  </si>
  <si>
    <t>扑克牌</t>
    <phoneticPr fontId="12" type="noConversion"/>
  </si>
  <si>
    <t>玻璃瓶依云水</t>
    <phoneticPr fontId="12" type="noConversion"/>
  </si>
  <si>
    <t>奶茶</t>
    <phoneticPr fontId="12" type="noConversion"/>
  </si>
  <si>
    <t>侯姐</t>
    <phoneticPr fontId="12" type="noConversion"/>
  </si>
  <si>
    <t>华北KTV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</si>
</sst>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180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6"/>
  <sheetViews>
    <sheetView tabSelected="1" topLeftCell="A71" workbookViewId="0">
      <selection activeCell="I87" sqref="I87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13" style="46" bestFit="1" customWidth="1"/>
    <col min="4" max="4" width="9" style="28"/>
    <col min="5" max="5" width="13" style="28" bestFit="1" customWidth="1"/>
    <col min="6" max="6" width="13" bestFit="1" customWidth="1"/>
    <col min="7" max="7" width="10.73046875" bestFit="1" customWidth="1"/>
    <col min="8" max="8" width="13" bestFit="1" customWidth="1"/>
    <col min="9" max="9" width="24.86328125" customWidth="1"/>
    <col min="10" max="10" width="39.46484375" customWidth="1"/>
    <col min="11" max="11" width="11.1328125" bestFit="1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 x14ac:dyDescent="0.3">
      <c r="H4" s="78" t="s">
        <v>87</v>
      </c>
      <c r="I4" s="78"/>
      <c r="J4" s="78" t="s">
        <v>88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65" t="s">
        <v>1</v>
      </c>
      <c r="B6" s="70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70" t="s">
        <v>5</v>
      </c>
    </row>
    <row r="7" spans="1:12" ht="21" customHeight="1" x14ac:dyDescent="0.3">
      <c r="A7" s="65"/>
      <c r="B7" s="70"/>
      <c r="C7" s="30" t="s">
        <v>6</v>
      </c>
      <c r="D7" s="31" t="s">
        <v>7</v>
      </c>
      <c r="E7" s="44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70"/>
    </row>
    <row r="8" spans="1:12" ht="21" customHeight="1" x14ac:dyDescent="0.3">
      <c r="A8" s="66">
        <v>1</v>
      </c>
      <c r="B8" s="59" t="s">
        <v>13</v>
      </c>
      <c r="C8" s="71">
        <v>5000</v>
      </c>
      <c r="D8" s="66">
        <v>1</v>
      </c>
      <c r="E8" s="71">
        <f>C8*D8</f>
        <v>5000</v>
      </c>
      <c r="F8" s="32">
        <v>0</v>
      </c>
      <c r="G8" s="32">
        <v>520</v>
      </c>
      <c r="H8" s="32">
        <f t="shared" ref="H8:H52" si="0">F8+G8</f>
        <v>520</v>
      </c>
      <c r="I8" s="48" t="s">
        <v>99</v>
      </c>
      <c r="J8" s="75" t="s">
        <v>14</v>
      </c>
      <c r="K8" s="47"/>
    </row>
    <row r="9" spans="1:12" ht="21" customHeight="1" x14ac:dyDescent="0.3">
      <c r="A9" s="66"/>
      <c r="B9" s="59"/>
      <c r="C9" s="71"/>
      <c r="D9" s="66"/>
      <c r="E9" s="71"/>
      <c r="F9" s="32">
        <v>0</v>
      </c>
      <c r="G9" s="32">
        <v>0</v>
      </c>
      <c r="H9" s="32">
        <f t="shared" si="0"/>
        <v>0</v>
      </c>
      <c r="I9" s="39"/>
      <c r="J9" s="76"/>
    </row>
    <row r="10" spans="1:12" ht="21" customHeight="1" x14ac:dyDescent="0.3">
      <c r="A10" s="66"/>
      <c r="B10" s="59"/>
      <c r="C10" s="71"/>
      <c r="D10" s="66"/>
      <c r="E10" s="71"/>
      <c r="F10" s="32">
        <v>0</v>
      </c>
      <c r="G10" s="32">
        <v>0</v>
      </c>
      <c r="H10" s="32">
        <f t="shared" si="0"/>
        <v>0</v>
      </c>
      <c r="I10" s="39"/>
      <c r="J10" s="76"/>
    </row>
    <row r="11" spans="1:12" ht="21" customHeight="1" x14ac:dyDescent="0.3">
      <c r="A11" s="66"/>
      <c r="B11" s="59"/>
      <c r="C11" s="71"/>
      <c r="D11" s="66"/>
      <c r="E11" s="71"/>
      <c r="F11" s="32">
        <v>0</v>
      </c>
      <c r="G11" s="32">
        <v>0</v>
      </c>
      <c r="H11" s="32">
        <f t="shared" si="0"/>
        <v>0</v>
      </c>
      <c r="I11" s="39"/>
      <c r="J11" s="76"/>
    </row>
    <row r="12" spans="1:12" ht="21" customHeight="1" x14ac:dyDescent="0.3">
      <c r="A12" s="66"/>
      <c r="B12" s="59"/>
      <c r="C12" s="71"/>
      <c r="D12" s="66"/>
      <c r="E12" s="71"/>
      <c r="F12" s="32">
        <v>0</v>
      </c>
      <c r="G12" s="32">
        <v>0</v>
      </c>
      <c r="H12" s="32">
        <f t="shared" si="0"/>
        <v>0</v>
      </c>
      <c r="I12" s="39"/>
      <c r="J12" s="76"/>
    </row>
    <row r="13" spans="1:12" s="27" customFormat="1" ht="21" customHeight="1" x14ac:dyDescent="0.3">
      <c r="A13" s="33"/>
      <c r="B13" s="34" t="s">
        <v>15</v>
      </c>
      <c r="C13" s="45">
        <f>SUM(C8)</f>
        <v>5000</v>
      </c>
      <c r="D13" s="45">
        <f>SUM(D8)</f>
        <v>1</v>
      </c>
      <c r="E13" s="45">
        <f>SUM(E8)</f>
        <v>5000</v>
      </c>
      <c r="F13" s="35">
        <f>SUM(F8:F12)</f>
        <v>0</v>
      </c>
      <c r="G13" s="35">
        <f t="shared" ref="G13:H13" si="1">SUM(G8:G12)</f>
        <v>520</v>
      </c>
      <c r="H13" s="35">
        <f t="shared" si="1"/>
        <v>520</v>
      </c>
      <c r="I13" s="40"/>
      <c r="J13" s="77"/>
    </row>
    <row r="14" spans="1:12" ht="21" customHeight="1" x14ac:dyDescent="0.3">
      <c r="A14" s="67">
        <v>2</v>
      </c>
      <c r="B14" s="60" t="s">
        <v>16</v>
      </c>
      <c r="C14" s="72">
        <v>0</v>
      </c>
      <c r="D14" s="67">
        <v>1</v>
      </c>
      <c r="E14" s="72">
        <f t="shared" ref="E14:E54" si="2">C14*D14</f>
        <v>0</v>
      </c>
      <c r="F14" s="32">
        <v>0</v>
      </c>
      <c r="G14" s="32">
        <v>0</v>
      </c>
      <c r="H14" s="32">
        <f t="shared" si="0"/>
        <v>0</v>
      </c>
      <c r="I14" s="39"/>
      <c r="J14" s="75" t="s">
        <v>17</v>
      </c>
    </row>
    <row r="15" spans="1:12" ht="21" customHeight="1" x14ac:dyDescent="0.3">
      <c r="A15" s="68"/>
      <c r="B15" s="61"/>
      <c r="C15" s="73"/>
      <c r="D15" s="68"/>
      <c r="E15" s="73"/>
      <c r="F15" s="32">
        <v>0</v>
      </c>
      <c r="G15" s="32">
        <v>0</v>
      </c>
      <c r="H15" s="32">
        <f t="shared" ref="H15" si="3">F15+G15</f>
        <v>0</v>
      </c>
      <c r="I15" s="39"/>
      <c r="J15" s="76"/>
    </row>
    <row r="16" spans="1:12" s="27" customFormat="1" ht="21" customHeight="1" x14ac:dyDescent="0.3">
      <c r="A16" s="33"/>
      <c r="B16" s="34" t="s">
        <v>18</v>
      </c>
      <c r="C16" s="45">
        <f>SUM(C14)</f>
        <v>0</v>
      </c>
      <c r="D16" s="45">
        <f>SUM(D14)</f>
        <v>1</v>
      </c>
      <c r="E16" s="45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40"/>
      <c r="J16" s="77"/>
    </row>
    <row r="17" spans="1:11" ht="21" customHeight="1" x14ac:dyDescent="0.3">
      <c r="A17" s="66">
        <v>3</v>
      </c>
      <c r="B17" s="59" t="s">
        <v>19</v>
      </c>
      <c r="C17" s="71">
        <v>0</v>
      </c>
      <c r="D17" s="66"/>
      <c r="E17" s="71">
        <f t="shared" si="2"/>
        <v>0</v>
      </c>
      <c r="F17" s="32">
        <v>0</v>
      </c>
      <c r="G17" s="32">
        <v>0</v>
      </c>
      <c r="H17" s="32">
        <f t="shared" si="0"/>
        <v>0</v>
      </c>
      <c r="I17" s="39"/>
      <c r="J17" s="80" t="s">
        <v>20</v>
      </c>
    </row>
    <row r="18" spans="1:11" ht="21" customHeight="1" x14ac:dyDescent="0.3">
      <c r="A18" s="66"/>
      <c r="B18" s="59"/>
      <c r="C18" s="71"/>
      <c r="D18" s="66"/>
      <c r="E18" s="71"/>
      <c r="F18" s="32">
        <v>0</v>
      </c>
      <c r="G18" s="32">
        <v>0</v>
      </c>
      <c r="H18" s="32">
        <f t="shared" si="0"/>
        <v>0</v>
      </c>
      <c r="I18" s="39"/>
      <c r="J18" s="81"/>
    </row>
    <row r="19" spans="1:11" ht="21" customHeight="1" x14ac:dyDescent="0.3">
      <c r="A19" s="66"/>
      <c r="B19" s="59"/>
      <c r="C19" s="71"/>
      <c r="D19" s="66"/>
      <c r="E19" s="71"/>
      <c r="F19" s="32">
        <v>0</v>
      </c>
      <c r="G19" s="32">
        <v>0</v>
      </c>
      <c r="H19" s="32">
        <f t="shared" si="0"/>
        <v>0</v>
      </c>
      <c r="I19" s="39"/>
      <c r="J19" s="81"/>
    </row>
    <row r="20" spans="1:11" ht="21" customHeight="1" x14ac:dyDescent="0.3">
      <c r="A20" s="66"/>
      <c r="B20" s="59"/>
      <c r="C20" s="71"/>
      <c r="D20" s="66"/>
      <c r="E20" s="71"/>
      <c r="F20" s="32">
        <v>0</v>
      </c>
      <c r="G20" s="32">
        <v>0</v>
      </c>
      <c r="H20" s="32">
        <f t="shared" si="0"/>
        <v>0</v>
      </c>
      <c r="I20" s="39"/>
      <c r="J20" s="81"/>
    </row>
    <row r="21" spans="1:11" s="27" customFormat="1" ht="21" customHeight="1" x14ac:dyDescent="0.3">
      <c r="A21" s="33"/>
      <c r="B21" s="34" t="s">
        <v>21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0"/>
      <c r="J21" s="82"/>
    </row>
    <row r="22" spans="1:11" ht="21" customHeight="1" x14ac:dyDescent="0.3">
      <c r="A22" s="66">
        <v>4</v>
      </c>
      <c r="B22" s="59" t="s">
        <v>22</v>
      </c>
      <c r="C22" s="71">
        <v>80000</v>
      </c>
      <c r="D22" s="66">
        <v>1</v>
      </c>
      <c r="E22" s="71">
        <f t="shared" si="2"/>
        <v>80000</v>
      </c>
      <c r="F22" s="32">
        <v>695</v>
      </c>
      <c r="G22" s="32">
        <v>0</v>
      </c>
      <c r="H22" s="32">
        <f t="shared" si="0"/>
        <v>695</v>
      </c>
      <c r="I22" s="48" t="s">
        <v>89</v>
      </c>
      <c r="J22" s="80" t="s">
        <v>23</v>
      </c>
      <c r="K22" s="47"/>
    </row>
    <row r="23" spans="1:11" ht="21" customHeight="1" x14ac:dyDescent="0.3">
      <c r="A23" s="66"/>
      <c r="B23" s="59"/>
      <c r="C23" s="71"/>
      <c r="D23" s="66"/>
      <c r="E23" s="71"/>
      <c r="F23" s="32">
        <v>1807.1</v>
      </c>
      <c r="G23" s="32">
        <v>0</v>
      </c>
      <c r="H23" s="32">
        <f t="shared" si="0"/>
        <v>1807.1</v>
      </c>
      <c r="I23" s="48" t="s">
        <v>108</v>
      </c>
      <c r="J23" s="81"/>
      <c r="K23" s="47"/>
    </row>
    <row r="24" spans="1:11" ht="21" customHeight="1" x14ac:dyDescent="0.3">
      <c r="A24" s="66"/>
      <c r="B24" s="59"/>
      <c r="C24" s="71"/>
      <c r="D24" s="66"/>
      <c r="E24" s="71"/>
      <c r="F24" s="32">
        <v>600</v>
      </c>
      <c r="G24" s="32">
        <v>0</v>
      </c>
      <c r="H24" s="32">
        <f t="shared" si="0"/>
        <v>600</v>
      </c>
      <c r="I24" s="48" t="s">
        <v>108</v>
      </c>
      <c r="J24" s="81"/>
      <c r="K24" s="47"/>
    </row>
    <row r="25" spans="1:11" ht="21" customHeight="1" x14ac:dyDescent="0.3">
      <c r="A25" s="66"/>
      <c r="B25" s="59"/>
      <c r="C25" s="71"/>
      <c r="D25" s="66"/>
      <c r="E25" s="71"/>
      <c r="F25" s="32">
        <v>570</v>
      </c>
      <c r="G25" s="32">
        <v>0</v>
      </c>
      <c r="H25" s="32">
        <f t="shared" ref="H25:H28" si="6">F25+G25</f>
        <v>570</v>
      </c>
      <c r="I25" s="48" t="s">
        <v>108</v>
      </c>
      <c r="J25" s="81"/>
      <c r="K25" s="47"/>
    </row>
    <row r="26" spans="1:11" ht="21" customHeight="1" x14ac:dyDescent="0.3">
      <c r="A26" s="66"/>
      <c r="B26" s="59"/>
      <c r="C26" s="71"/>
      <c r="D26" s="66"/>
      <c r="E26" s="71"/>
      <c r="F26" s="32">
        <v>326</v>
      </c>
      <c r="G26" s="32">
        <v>0</v>
      </c>
      <c r="H26" s="32">
        <f t="shared" si="6"/>
        <v>326</v>
      </c>
      <c r="I26" s="48" t="s">
        <v>108</v>
      </c>
      <c r="J26" s="81"/>
      <c r="K26" s="47"/>
    </row>
    <row r="27" spans="1:11" ht="21" customHeight="1" x14ac:dyDescent="0.3">
      <c r="A27" s="66"/>
      <c r="B27" s="59"/>
      <c r="C27" s="71"/>
      <c r="D27" s="66"/>
      <c r="E27" s="71"/>
      <c r="F27" s="32">
        <v>229.94</v>
      </c>
      <c r="G27" s="32">
        <v>0</v>
      </c>
      <c r="H27" s="32">
        <f t="shared" si="6"/>
        <v>229.94</v>
      </c>
      <c r="I27" s="48" t="s">
        <v>112</v>
      </c>
      <c r="J27" s="81"/>
      <c r="K27" s="47"/>
    </row>
    <row r="28" spans="1:11" ht="21" customHeight="1" x14ac:dyDescent="0.3">
      <c r="A28" s="66"/>
      <c r="B28" s="59"/>
      <c r="C28" s="71"/>
      <c r="D28" s="66"/>
      <c r="E28" s="71"/>
      <c r="F28" s="32">
        <v>1234.5999999999999</v>
      </c>
      <c r="G28" s="32">
        <v>0</v>
      </c>
      <c r="H28" s="32">
        <f t="shared" si="6"/>
        <v>1234.5999999999999</v>
      </c>
      <c r="I28" s="48" t="s">
        <v>108</v>
      </c>
      <c r="J28" s="81"/>
      <c r="K28" s="47"/>
    </row>
    <row r="29" spans="1:11" s="27" customFormat="1" ht="21" customHeight="1" x14ac:dyDescent="0.3">
      <c r="A29" s="33"/>
      <c r="B29" s="34" t="s">
        <v>24</v>
      </c>
      <c r="C29" s="45">
        <f>SUM(C22)</f>
        <v>80000</v>
      </c>
      <c r="D29" s="45">
        <f>SUM(D22)</f>
        <v>1</v>
      </c>
      <c r="E29" s="45">
        <f>SUM(E22)</f>
        <v>80000</v>
      </c>
      <c r="F29" s="35">
        <f>SUM(F22:F28)</f>
        <v>5462.6399999999994</v>
      </c>
      <c r="G29" s="35">
        <f>SUM(G22:G28)</f>
        <v>0</v>
      </c>
      <c r="H29" s="35">
        <f>SUM(H22:H28)</f>
        <v>5462.6399999999994</v>
      </c>
      <c r="I29" s="40"/>
      <c r="J29" s="82"/>
    </row>
    <row r="30" spans="1:11" ht="21" customHeight="1" x14ac:dyDescent="0.3">
      <c r="A30" s="67">
        <v>5</v>
      </c>
      <c r="B30" s="60" t="s">
        <v>25</v>
      </c>
      <c r="C30" s="72">
        <v>100000</v>
      </c>
      <c r="D30" s="67">
        <v>1</v>
      </c>
      <c r="E30" s="72">
        <f t="shared" si="2"/>
        <v>100000</v>
      </c>
      <c r="F30" s="32">
        <v>39383.980000000003</v>
      </c>
      <c r="G30" s="32">
        <v>0</v>
      </c>
      <c r="H30" s="32">
        <f t="shared" ref="H30:H33" si="7">F30+G30</f>
        <v>39383.980000000003</v>
      </c>
      <c r="I30" s="48" t="s">
        <v>94</v>
      </c>
      <c r="J30" s="75" t="s">
        <v>26</v>
      </c>
    </row>
    <row r="31" spans="1:11" ht="21" customHeight="1" x14ac:dyDescent="0.3">
      <c r="A31" s="69"/>
      <c r="B31" s="62"/>
      <c r="C31" s="74"/>
      <c r="D31" s="69"/>
      <c r="E31" s="74"/>
      <c r="F31" s="32">
        <v>8903.99</v>
      </c>
      <c r="G31" s="32">
        <v>0</v>
      </c>
      <c r="H31" s="32">
        <f t="shared" si="7"/>
        <v>8903.99</v>
      </c>
      <c r="I31" s="48" t="s">
        <v>95</v>
      </c>
      <c r="J31" s="76"/>
      <c r="K31" s="52"/>
    </row>
    <row r="32" spans="1:11" ht="21" customHeight="1" x14ac:dyDescent="0.3">
      <c r="A32" s="69"/>
      <c r="B32" s="62"/>
      <c r="C32" s="74"/>
      <c r="D32" s="69"/>
      <c r="E32" s="74"/>
      <c r="F32" s="32">
        <v>5815.98</v>
      </c>
      <c r="G32" s="32">
        <v>0</v>
      </c>
      <c r="H32" s="32">
        <f t="shared" si="7"/>
        <v>5815.98</v>
      </c>
      <c r="I32" s="48" t="s">
        <v>97</v>
      </c>
      <c r="J32" s="76"/>
    </row>
    <row r="33" spans="1:10" ht="21" customHeight="1" x14ac:dyDescent="0.3">
      <c r="A33" s="69"/>
      <c r="B33" s="62"/>
      <c r="C33" s="74"/>
      <c r="D33" s="69"/>
      <c r="E33" s="74"/>
      <c r="F33" s="32">
        <v>6</v>
      </c>
      <c r="G33" s="32">
        <v>0</v>
      </c>
      <c r="H33" s="32">
        <f t="shared" si="7"/>
        <v>6</v>
      </c>
      <c r="I33" s="48" t="s">
        <v>101</v>
      </c>
      <c r="J33" s="76"/>
    </row>
    <row r="34" spans="1:10" ht="21" customHeight="1" x14ac:dyDescent="0.3">
      <c r="A34" s="69"/>
      <c r="B34" s="62"/>
      <c r="C34" s="74"/>
      <c r="D34" s="69"/>
      <c r="E34" s="74"/>
      <c r="F34" s="32">
        <v>17500</v>
      </c>
      <c r="G34" s="32">
        <v>0</v>
      </c>
      <c r="H34" s="32">
        <f t="shared" ref="H34:H35" si="8">F34+G34</f>
        <v>17500</v>
      </c>
      <c r="I34" s="48" t="s">
        <v>90</v>
      </c>
      <c r="J34" s="76"/>
    </row>
    <row r="35" spans="1:10" ht="21" customHeight="1" x14ac:dyDescent="0.3">
      <c r="A35" s="68"/>
      <c r="B35" s="61"/>
      <c r="C35" s="73"/>
      <c r="D35" s="68"/>
      <c r="E35" s="73"/>
      <c r="F35" s="32">
        <v>24990</v>
      </c>
      <c r="G35" s="32">
        <v>0</v>
      </c>
      <c r="H35" s="32">
        <f t="shared" si="8"/>
        <v>24990</v>
      </c>
      <c r="I35" s="48" t="s">
        <v>90</v>
      </c>
      <c r="J35" s="76"/>
    </row>
    <row r="36" spans="1:10" s="27" customFormat="1" ht="21" customHeight="1" x14ac:dyDescent="0.3">
      <c r="A36" s="33"/>
      <c r="B36" s="34" t="s">
        <v>27</v>
      </c>
      <c r="C36" s="45">
        <f>SUM(C30)</f>
        <v>100000</v>
      </c>
      <c r="D36" s="45">
        <f t="shared" ref="D36:E36" si="9">SUM(D30)</f>
        <v>1</v>
      </c>
      <c r="E36" s="45">
        <f t="shared" si="9"/>
        <v>100000</v>
      </c>
      <c r="F36" s="35">
        <f>SUM(F30:F35)</f>
        <v>96599.95</v>
      </c>
      <c r="G36" s="35">
        <f>SUM(G30:G35)</f>
        <v>0</v>
      </c>
      <c r="H36" s="35">
        <f>SUM(H30:H35)</f>
        <v>96599.95</v>
      </c>
      <c r="I36" s="40"/>
      <c r="J36" s="77"/>
    </row>
    <row r="37" spans="1:10" ht="21" customHeight="1" x14ac:dyDescent="0.3">
      <c r="A37" s="66">
        <v>6</v>
      </c>
      <c r="B37" s="59" t="s">
        <v>28</v>
      </c>
      <c r="C37" s="71">
        <v>0</v>
      </c>
      <c r="D37" s="66">
        <v>1</v>
      </c>
      <c r="E37" s="71">
        <f t="shared" si="2"/>
        <v>0</v>
      </c>
      <c r="F37" s="32">
        <v>0</v>
      </c>
      <c r="G37" s="32">
        <v>0</v>
      </c>
      <c r="H37" s="32">
        <f t="shared" si="0"/>
        <v>0</v>
      </c>
      <c r="I37" s="39"/>
      <c r="J37" s="75" t="s">
        <v>29</v>
      </c>
    </row>
    <row r="38" spans="1:10" ht="21" customHeight="1" x14ac:dyDescent="0.3">
      <c r="A38" s="66"/>
      <c r="B38" s="59"/>
      <c r="C38" s="71"/>
      <c r="D38" s="66"/>
      <c r="E38" s="71"/>
      <c r="F38" s="32">
        <v>0</v>
      </c>
      <c r="G38" s="32">
        <v>0</v>
      </c>
      <c r="H38" s="32">
        <f t="shared" si="0"/>
        <v>0</v>
      </c>
      <c r="I38" s="39"/>
      <c r="J38" s="81"/>
    </row>
    <row r="39" spans="1:10" ht="21" customHeight="1" x14ac:dyDescent="0.3">
      <c r="A39" s="66"/>
      <c r="B39" s="59"/>
      <c r="C39" s="71"/>
      <c r="D39" s="66"/>
      <c r="E39" s="71"/>
      <c r="F39" s="32">
        <v>0</v>
      </c>
      <c r="G39" s="32">
        <v>0</v>
      </c>
      <c r="H39" s="32">
        <f t="shared" si="0"/>
        <v>0</v>
      </c>
      <c r="I39" s="39"/>
      <c r="J39" s="81"/>
    </row>
    <row r="40" spans="1:10" ht="21" customHeight="1" x14ac:dyDescent="0.3">
      <c r="A40" s="66"/>
      <c r="B40" s="59"/>
      <c r="C40" s="71"/>
      <c r="D40" s="66"/>
      <c r="E40" s="71"/>
      <c r="F40" s="32">
        <v>0</v>
      </c>
      <c r="G40" s="32">
        <v>0</v>
      </c>
      <c r="H40" s="32">
        <f t="shared" si="0"/>
        <v>0</v>
      </c>
      <c r="I40" s="39"/>
      <c r="J40" s="81"/>
    </row>
    <row r="41" spans="1:10" s="27" customFormat="1" ht="21" customHeight="1" x14ac:dyDescent="0.3">
      <c r="A41" s="33"/>
      <c r="B41" s="34" t="s">
        <v>30</v>
      </c>
      <c r="C41" s="45">
        <f>SUM(C37)</f>
        <v>0</v>
      </c>
      <c r="D41" s="45">
        <f t="shared" ref="D41:E41" si="10">SUM(D37)</f>
        <v>1</v>
      </c>
      <c r="E41" s="45">
        <f t="shared" si="10"/>
        <v>0</v>
      </c>
      <c r="F41" s="35">
        <f>SUM(F37:F40)</f>
        <v>0</v>
      </c>
      <c r="G41" s="35">
        <f t="shared" ref="G41:H41" si="11">SUM(G37:G40)</f>
        <v>0</v>
      </c>
      <c r="H41" s="35">
        <f t="shared" si="11"/>
        <v>0</v>
      </c>
      <c r="I41" s="40"/>
      <c r="J41" s="82"/>
    </row>
    <row r="42" spans="1:10" ht="21" customHeight="1" x14ac:dyDescent="0.3">
      <c r="A42" s="66">
        <v>7</v>
      </c>
      <c r="B42" s="59" t="s">
        <v>31</v>
      </c>
      <c r="C42" s="71">
        <v>0</v>
      </c>
      <c r="D42" s="66">
        <v>1</v>
      </c>
      <c r="E42" s="71">
        <f t="shared" si="2"/>
        <v>0</v>
      </c>
      <c r="F42" s="32">
        <v>0</v>
      </c>
      <c r="G42" s="32">
        <v>0</v>
      </c>
      <c r="H42" s="32">
        <f t="shared" si="0"/>
        <v>0</v>
      </c>
      <c r="I42" s="39"/>
      <c r="J42" s="83"/>
    </row>
    <row r="43" spans="1:10" ht="21" customHeight="1" x14ac:dyDescent="0.3">
      <c r="A43" s="66"/>
      <c r="B43" s="59"/>
      <c r="C43" s="71"/>
      <c r="D43" s="66"/>
      <c r="E43" s="71"/>
      <c r="F43" s="32">
        <v>0</v>
      </c>
      <c r="G43" s="32">
        <v>0</v>
      </c>
      <c r="H43" s="32">
        <f t="shared" si="0"/>
        <v>0</v>
      </c>
      <c r="I43" s="39"/>
      <c r="J43" s="84"/>
    </row>
    <row r="44" spans="1:10" ht="21" customHeight="1" x14ac:dyDescent="0.3">
      <c r="A44" s="66"/>
      <c r="B44" s="59"/>
      <c r="C44" s="71"/>
      <c r="D44" s="66"/>
      <c r="E44" s="71"/>
      <c r="F44" s="32">
        <v>0</v>
      </c>
      <c r="G44" s="32">
        <v>0</v>
      </c>
      <c r="H44" s="32">
        <f t="shared" si="0"/>
        <v>0</v>
      </c>
      <c r="I44" s="39"/>
      <c r="J44" s="84"/>
    </row>
    <row r="45" spans="1:10" ht="21" customHeight="1" x14ac:dyDescent="0.3">
      <c r="A45" s="66"/>
      <c r="B45" s="59"/>
      <c r="C45" s="71"/>
      <c r="D45" s="66"/>
      <c r="E45" s="71"/>
      <c r="F45" s="32">
        <v>0</v>
      </c>
      <c r="G45" s="32">
        <v>0</v>
      </c>
      <c r="H45" s="32">
        <f t="shared" si="0"/>
        <v>0</v>
      </c>
      <c r="I45" s="39"/>
      <c r="J45" s="84"/>
    </row>
    <row r="46" spans="1:10" s="27" customFormat="1" ht="21" customHeight="1" x14ac:dyDescent="0.3">
      <c r="A46" s="33"/>
      <c r="B46" s="34" t="s">
        <v>32</v>
      </c>
      <c r="C46" s="45">
        <f>SUM(C42)</f>
        <v>0</v>
      </c>
      <c r="D46" s="45">
        <f t="shared" ref="D46:E46" si="12">SUM(D42)</f>
        <v>1</v>
      </c>
      <c r="E46" s="45">
        <f t="shared" si="12"/>
        <v>0</v>
      </c>
      <c r="F46" s="35">
        <f>SUM(F42:F45)</f>
        <v>0</v>
      </c>
      <c r="G46" s="35">
        <f t="shared" ref="G46:H46" si="13">SUM(G42:G45)</f>
        <v>0</v>
      </c>
      <c r="H46" s="35">
        <f t="shared" si="13"/>
        <v>0</v>
      </c>
      <c r="I46" s="40"/>
      <c r="J46" s="85"/>
    </row>
    <row r="47" spans="1:10" ht="21" customHeight="1" x14ac:dyDescent="0.3">
      <c r="A47" s="66">
        <v>8</v>
      </c>
      <c r="B47" s="59" t="s">
        <v>33</v>
      </c>
      <c r="C47" s="71">
        <v>0</v>
      </c>
      <c r="D47" s="66">
        <v>1</v>
      </c>
      <c r="E47" s="71">
        <f t="shared" si="2"/>
        <v>0</v>
      </c>
      <c r="F47" s="32">
        <v>0</v>
      </c>
      <c r="G47" s="32">
        <v>0</v>
      </c>
      <c r="H47" s="32">
        <f t="shared" si="0"/>
        <v>0</v>
      </c>
      <c r="I47" s="39"/>
      <c r="J47" s="80" t="s">
        <v>34</v>
      </c>
    </row>
    <row r="48" spans="1:10" ht="21" customHeight="1" x14ac:dyDescent="0.3">
      <c r="A48" s="66"/>
      <c r="B48" s="59"/>
      <c r="C48" s="71"/>
      <c r="D48" s="66"/>
      <c r="E48" s="71"/>
      <c r="F48" s="32">
        <v>0</v>
      </c>
      <c r="G48" s="32">
        <v>0</v>
      </c>
      <c r="H48" s="32">
        <f t="shared" si="0"/>
        <v>0</v>
      </c>
      <c r="I48" s="39"/>
      <c r="J48" s="81"/>
    </row>
    <row r="49" spans="1:11" s="27" customFormat="1" ht="21" customHeight="1" x14ac:dyDescent="0.3">
      <c r="A49" s="33"/>
      <c r="B49" s="34" t="s">
        <v>35</v>
      </c>
      <c r="C49" s="45">
        <f>SUM(C47)</f>
        <v>0</v>
      </c>
      <c r="D49" s="45">
        <f t="shared" ref="D49:E49" si="14">SUM(D47)</f>
        <v>1</v>
      </c>
      <c r="E49" s="45">
        <f t="shared" si="14"/>
        <v>0</v>
      </c>
      <c r="F49" s="35">
        <f>SUM(F47:F48)</f>
        <v>0</v>
      </c>
      <c r="G49" s="35">
        <f t="shared" ref="G49:H49" si="15">SUM(G47:G48)</f>
        <v>0</v>
      </c>
      <c r="H49" s="35">
        <f t="shared" si="15"/>
        <v>0</v>
      </c>
      <c r="I49" s="40"/>
      <c r="J49" s="82"/>
    </row>
    <row r="50" spans="1:11" ht="21" customHeight="1" x14ac:dyDescent="0.3">
      <c r="A50" s="66">
        <v>9</v>
      </c>
      <c r="B50" s="59" t="s">
        <v>36</v>
      </c>
      <c r="C50" s="71">
        <v>0</v>
      </c>
      <c r="D50" s="66">
        <v>1</v>
      </c>
      <c r="E50" s="71">
        <f t="shared" si="2"/>
        <v>0</v>
      </c>
      <c r="F50" s="32">
        <v>0</v>
      </c>
      <c r="G50" s="32">
        <v>0</v>
      </c>
      <c r="H50" s="32">
        <f t="shared" si="0"/>
        <v>0</v>
      </c>
      <c r="I50" s="39"/>
      <c r="J50" s="75" t="s">
        <v>37</v>
      </c>
    </row>
    <row r="51" spans="1:11" ht="21" customHeight="1" x14ac:dyDescent="0.3">
      <c r="A51" s="66"/>
      <c r="B51" s="59"/>
      <c r="C51" s="71"/>
      <c r="D51" s="66"/>
      <c r="E51" s="71"/>
      <c r="F51" s="32">
        <v>0</v>
      </c>
      <c r="G51" s="32">
        <v>0</v>
      </c>
      <c r="H51" s="32">
        <f t="shared" si="0"/>
        <v>0</v>
      </c>
      <c r="I51" s="39"/>
      <c r="J51" s="76"/>
    </row>
    <row r="52" spans="1:11" ht="21" customHeight="1" x14ac:dyDescent="0.3">
      <c r="A52" s="66"/>
      <c r="B52" s="59"/>
      <c r="C52" s="71"/>
      <c r="D52" s="66"/>
      <c r="E52" s="71"/>
      <c r="F52" s="32">
        <v>0</v>
      </c>
      <c r="G52" s="32">
        <v>0</v>
      </c>
      <c r="H52" s="32">
        <f t="shared" si="0"/>
        <v>0</v>
      </c>
      <c r="I52" s="39"/>
      <c r="J52" s="76"/>
    </row>
    <row r="53" spans="1:11" s="27" customFormat="1" ht="21" customHeight="1" x14ac:dyDescent="0.3">
      <c r="A53" s="33"/>
      <c r="B53" s="34" t="s">
        <v>38</v>
      </c>
      <c r="C53" s="45">
        <f>SUM(C50)</f>
        <v>0</v>
      </c>
      <c r="D53" s="45">
        <f t="shared" ref="D53:E53" si="16">SUM(D50)</f>
        <v>1</v>
      </c>
      <c r="E53" s="45">
        <f t="shared" si="16"/>
        <v>0</v>
      </c>
      <c r="F53" s="35">
        <f>SUM(F50:F52)</f>
        <v>0</v>
      </c>
      <c r="G53" s="35">
        <f t="shared" ref="G53:H53" si="17">SUM(G50:G52)</f>
        <v>0</v>
      </c>
      <c r="H53" s="35">
        <f t="shared" si="17"/>
        <v>0</v>
      </c>
      <c r="I53" s="40"/>
      <c r="J53" s="77"/>
    </row>
    <row r="54" spans="1:11" ht="22.15" customHeight="1" x14ac:dyDescent="0.3">
      <c r="A54" s="67">
        <v>10</v>
      </c>
      <c r="B54" s="59" t="s">
        <v>39</v>
      </c>
      <c r="C54" s="71">
        <v>35000</v>
      </c>
      <c r="D54" s="66">
        <v>1</v>
      </c>
      <c r="E54" s="71">
        <f t="shared" si="2"/>
        <v>35000</v>
      </c>
      <c r="F54" s="32">
        <v>150</v>
      </c>
      <c r="G54" s="32">
        <v>0</v>
      </c>
      <c r="H54" s="32">
        <f t="shared" ref="H54" si="18">F54+G54</f>
        <v>150</v>
      </c>
      <c r="I54" s="48" t="s">
        <v>104</v>
      </c>
      <c r="J54" s="49"/>
    </row>
    <row r="55" spans="1:11" ht="21" customHeight="1" x14ac:dyDescent="0.3">
      <c r="A55" s="69"/>
      <c r="B55" s="59"/>
      <c r="C55" s="71"/>
      <c r="D55" s="66"/>
      <c r="E55" s="71"/>
      <c r="F55" s="32">
        <v>800</v>
      </c>
      <c r="G55" s="32">
        <v>0</v>
      </c>
      <c r="H55" s="32">
        <f t="shared" ref="H55:H58" si="19">F55+G55</f>
        <v>800</v>
      </c>
      <c r="I55" s="48" t="s">
        <v>100</v>
      </c>
      <c r="J55" s="50"/>
      <c r="K55" s="47"/>
    </row>
    <row r="56" spans="1:11" ht="21" customHeight="1" x14ac:dyDescent="0.3">
      <c r="A56" s="69"/>
      <c r="B56" s="59"/>
      <c r="C56" s="71"/>
      <c r="D56" s="66"/>
      <c r="E56" s="71"/>
      <c r="F56" s="32">
        <v>196.89</v>
      </c>
      <c r="G56" s="32">
        <v>0</v>
      </c>
      <c r="H56" s="32">
        <f t="shared" si="19"/>
        <v>196.89</v>
      </c>
      <c r="I56" s="48" t="s">
        <v>105</v>
      </c>
      <c r="J56" s="50"/>
      <c r="K56" s="47"/>
    </row>
    <row r="57" spans="1:11" ht="21" customHeight="1" x14ac:dyDescent="0.3">
      <c r="A57" s="69"/>
      <c r="B57" s="59"/>
      <c r="C57" s="71"/>
      <c r="D57" s="66"/>
      <c r="E57" s="71"/>
      <c r="F57" s="32">
        <v>50</v>
      </c>
      <c r="G57" s="32">
        <v>0</v>
      </c>
      <c r="H57" s="32">
        <f>F57+G57</f>
        <v>50</v>
      </c>
      <c r="I57" s="48" t="s">
        <v>106</v>
      </c>
      <c r="J57" s="50"/>
      <c r="K57" s="47"/>
    </row>
    <row r="58" spans="1:11" ht="21" customHeight="1" x14ac:dyDescent="0.3">
      <c r="A58" s="69"/>
      <c r="B58" s="59"/>
      <c r="C58" s="71"/>
      <c r="D58" s="66"/>
      <c r="E58" s="71"/>
      <c r="F58" s="32">
        <v>43.6</v>
      </c>
      <c r="G58" s="32">
        <v>0</v>
      </c>
      <c r="H58" s="32">
        <f t="shared" si="19"/>
        <v>43.6</v>
      </c>
      <c r="I58" s="48" t="s">
        <v>110</v>
      </c>
      <c r="J58" s="50"/>
      <c r="K58" s="47"/>
    </row>
    <row r="59" spans="1:11" ht="21" customHeight="1" x14ac:dyDescent="0.3">
      <c r="A59" s="69"/>
      <c r="B59" s="59"/>
      <c r="C59" s="71"/>
      <c r="D59" s="66"/>
      <c r="E59" s="71"/>
      <c r="F59" s="32">
        <v>750</v>
      </c>
      <c r="G59" s="32">
        <v>0</v>
      </c>
      <c r="H59" s="32">
        <f>F59+G59</f>
        <v>750</v>
      </c>
      <c r="I59" s="48" t="s">
        <v>92</v>
      </c>
      <c r="J59" s="50"/>
      <c r="K59" s="47"/>
    </row>
    <row r="60" spans="1:11" ht="21" customHeight="1" x14ac:dyDescent="0.3">
      <c r="A60" s="69"/>
      <c r="B60" s="59"/>
      <c r="C60" s="71"/>
      <c r="D60" s="66"/>
      <c r="E60" s="71"/>
      <c r="F60" s="32">
        <v>634</v>
      </c>
      <c r="G60" s="32">
        <v>0</v>
      </c>
      <c r="H60" s="32">
        <f>F60+G60</f>
        <v>634</v>
      </c>
      <c r="I60" s="48" t="s">
        <v>91</v>
      </c>
      <c r="J60" s="50"/>
      <c r="K60" s="47"/>
    </row>
    <row r="61" spans="1:11" ht="21" customHeight="1" x14ac:dyDescent="0.3">
      <c r="A61" s="69"/>
      <c r="B61" s="59"/>
      <c r="C61" s="71"/>
      <c r="D61" s="66"/>
      <c r="E61" s="71"/>
      <c r="F61" s="32">
        <v>220</v>
      </c>
      <c r="G61" s="32">
        <v>0</v>
      </c>
      <c r="H61" s="32">
        <f>F61+G61</f>
        <v>220</v>
      </c>
      <c r="I61" s="48" t="s">
        <v>103</v>
      </c>
      <c r="J61" s="50"/>
      <c r="K61" s="47"/>
    </row>
    <row r="62" spans="1:11" ht="21" customHeight="1" x14ac:dyDescent="0.3">
      <c r="A62" s="69"/>
      <c r="B62" s="59"/>
      <c r="C62" s="71"/>
      <c r="D62" s="66"/>
      <c r="E62" s="71"/>
      <c r="F62" s="32">
        <v>37.5</v>
      </c>
      <c r="G62" s="32">
        <v>0</v>
      </c>
      <c r="H62" s="32">
        <f t="shared" ref="H62" si="20">F62+G62</f>
        <v>37.5</v>
      </c>
      <c r="I62" s="48" t="s">
        <v>109</v>
      </c>
      <c r="J62" s="50"/>
      <c r="K62" s="47"/>
    </row>
    <row r="63" spans="1:11" ht="21" customHeight="1" x14ac:dyDescent="0.3">
      <c r="A63" s="69"/>
      <c r="B63" s="59"/>
      <c r="C63" s="71"/>
      <c r="D63" s="66"/>
      <c r="E63" s="71"/>
      <c r="F63" s="32">
        <v>2076</v>
      </c>
      <c r="G63" s="32">
        <v>0</v>
      </c>
      <c r="H63" s="32">
        <f>F63+G63</f>
        <v>2076</v>
      </c>
      <c r="I63" s="48" t="s">
        <v>107</v>
      </c>
      <c r="J63" s="50"/>
      <c r="K63" s="47"/>
    </row>
    <row r="64" spans="1:11" ht="21" customHeight="1" x14ac:dyDescent="0.3">
      <c r="A64" s="69"/>
      <c r="B64" s="59"/>
      <c r="C64" s="71"/>
      <c r="D64" s="66"/>
      <c r="E64" s="71"/>
      <c r="F64" s="39">
        <v>6522.4</v>
      </c>
      <c r="G64" s="32">
        <v>0</v>
      </c>
      <c r="H64" s="39">
        <f t="shared" ref="H64:H76" si="21">F64+G64</f>
        <v>6522.4</v>
      </c>
      <c r="I64" s="48" t="s">
        <v>111</v>
      </c>
      <c r="J64" s="50"/>
      <c r="K64" s="47"/>
    </row>
    <row r="65" spans="1:11" ht="21" customHeight="1" x14ac:dyDescent="0.3">
      <c r="A65" s="69"/>
      <c r="B65" s="59"/>
      <c r="C65" s="71"/>
      <c r="D65" s="66"/>
      <c r="E65" s="71"/>
      <c r="F65" s="32">
        <v>5900</v>
      </c>
      <c r="G65" s="32">
        <v>0</v>
      </c>
      <c r="H65" s="32">
        <f t="shared" si="21"/>
        <v>5900</v>
      </c>
      <c r="I65" s="48" t="s">
        <v>98</v>
      </c>
      <c r="J65" s="50"/>
      <c r="K65" s="47"/>
    </row>
    <row r="66" spans="1:11" ht="21" customHeight="1" x14ac:dyDescent="0.3">
      <c r="A66" s="69"/>
      <c r="B66" s="59"/>
      <c r="C66" s="71"/>
      <c r="D66" s="66"/>
      <c r="E66" s="71"/>
      <c r="F66" s="32">
        <v>0</v>
      </c>
      <c r="G66" s="32">
        <v>600</v>
      </c>
      <c r="H66" s="32">
        <f t="shared" si="21"/>
        <v>600</v>
      </c>
      <c r="I66" s="48" t="s">
        <v>96</v>
      </c>
      <c r="J66" s="50"/>
      <c r="K66" s="47"/>
    </row>
    <row r="67" spans="1:11" ht="21" customHeight="1" x14ac:dyDescent="0.3">
      <c r="A67" s="69"/>
      <c r="B67" s="59"/>
      <c r="C67" s="71"/>
      <c r="D67" s="66"/>
      <c r="E67" s="71"/>
      <c r="F67" s="32">
        <v>8000</v>
      </c>
      <c r="G67" s="32">
        <v>0</v>
      </c>
      <c r="H67" s="32">
        <f>F67+G67</f>
        <v>8000</v>
      </c>
      <c r="I67" s="48" t="s">
        <v>102</v>
      </c>
      <c r="J67" s="50"/>
      <c r="K67" s="47"/>
    </row>
    <row r="68" spans="1:11" ht="21" customHeight="1" x14ac:dyDescent="0.3">
      <c r="A68" s="69"/>
      <c r="B68" s="59"/>
      <c r="C68" s="71"/>
      <c r="D68" s="66"/>
      <c r="E68" s="71"/>
      <c r="F68" s="39">
        <v>65.099999999999994</v>
      </c>
      <c r="G68" s="32">
        <v>0</v>
      </c>
      <c r="H68" s="39">
        <f t="shared" si="21"/>
        <v>65.099999999999994</v>
      </c>
      <c r="I68" s="48" t="s">
        <v>114</v>
      </c>
      <c r="J68" s="50" t="s">
        <v>120</v>
      </c>
      <c r="K68" s="47"/>
    </row>
    <row r="69" spans="1:11" ht="21" customHeight="1" x14ac:dyDescent="0.3">
      <c r="A69" s="69"/>
      <c r="B69" s="59"/>
      <c r="C69" s="71"/>
      <c r="D69" s="66"/>
      <c r="E69" s="71"/>
      <c r="F69" s="39">
        <v>847</v>
      </c>
      <c r="G69" s="32">
        <v>0</v>
      </c>
      <c r="H69" s="39">
        <f t="shared" ref="H69:H70" si="22">F69+G69</f>
        <v>847</v>
      </c>
      <c r="I69" s="48"/>
      <c r="J69" s="50" t="s">
        <v>120</v>
      </c>
      <c r="K69" s="47"/>
    </row>
    <row r="70" spans="1:11" ht="21" customHeight="1" x14ac:dyDescent="0.3">
      <c r="A70" s="69"/>
      <c r="B70" s="59"/>
      <c r="C70" s="71"/>
      <c r="D70" s="66"/>
      <c r="E70" s="71"/>
      <c r="F70" s="39">
        <v>1524.2</v>
      </c>
      <c r="G70" s="32">
        <v>0</v>
      </c>
      <c r="H70" s="39">
        <f t="shared" si="22"/>
        <v>1524.2</v>
      </c>
      <c r="I70" s="48" t="s">
        <v>113</v>
      </c>
      <c r="J70" s="50" t="s">
        <v>120</v>
      </c>
      <c r="K70" s="47"/>
    </row>
    <row r="71" spans="1:11" ht="21" customHeight="1" x14ac:dyDescent="0.3">
      <c r="A71" s="69"/>
      <c r="B71" s="59"/>
      <c r="C71" s="71"/>
      <c r="D71" s="66"/>
      <c r="E71" s="71"/>
      <c r="F71" s="39">
        <v>626.4</v>
      </c>
      <c r="G71" s="32">
        <v>0</v>
      </c>
      <c r="H71" s="39">
        <f t="shared" ref="H71:H74" si="23">F71+G71</f>
        <v>626.4</v>
      </c>
      <c r="I71" s="48" t="s">
        <v>115</v>
      </c>
      <c r="J71" s="50" t="s">
        <v>120</v>
      </c>
      <c r="K71" s="47"/>
    </row>
    <row r="72" spans="1:11" ht="21" customHeight="1" x14ac:dyDescent="0.3">
      <c r="A72" s="69"/>
      <c r="B72" s="59"/>
      <c r="C72" s="71"/>
      <c r="D72" s="66"/>
      <c r="E72" s="71"/>
      <c r="F72" s="39">
        <v>261.8</v>
      </c>
      <c r="G72" s="32">
        <v>0</v>
      </c>
      <c r="H72" s="39">
        <f t="shared" si="23"/>
        <v>261.8</v>
      </c>
      <c r="I72" s="48" t="s">
        <v>116</v>
      </c>
      <c r="J72" s="50" t="s">
        <v>120</v>
      </c>
      <c r="K72" s="47"/>
    </row>
    <row r="73" spans="1:11" ht="21" customHeight="1" x14ac:dyDescent="0.3">
      <c r="A73" s="69"/>
      <c r="B73" s="59"/>
      <c r="C73" s="71"/>
      <c r="D73" s="66"/>
      <c r="E73" s="71"/>
      <c r="F73" s="39"/>
      <c r="G73" s="32">
        <v>29.1</v>
      </c>
      <c r="H73" s="39">
        <f t="shared" si="23"/>
        <v>29.1</v>
      </c>
      <c r="I73" s="48" t="s">
        <v>117</v>
      </c>
      <c r="J73" s="50" t="s">
        <v>120</v>
      </c>
      <c r="K73" s="47"/>
    </row>
    <row r="74" spans="1:11" ht="21" customHeight="1" x14ac:dyDescent="0.3">
      <c r="A74" s="69"/>
      <c r="B74" s="59"/>
      <c r="C74" s="71"/>
      <c r="D74" s="66"/>
      <c r="E74" s="71"/>
      <c r="F74" s="39"/>
      <c r="G74" s="32">
        <v>2712</v>
      </c>
      <c r="H74" s="39">
        <f t="shared" si="23"/>
        <v>2712</v>
      </c>
      <c r="I74" s="48" t="s">
        <v>118</v>
      </c>
      <c r="J74" s="50" t="s">
        <v>120</v>
      </c>
      <c r="K74" s="47"/>
    </row>
    <row r="75" spans="1:11" ht="21" customHeight="1" x14ac:dyDescent="0.3">
      <c r="A75" s="69"/>
      <c r="B75" s="59"/>
      <c r="C75" s="71"/>
      <c r="D75" s="66"/>
      <c r="E75" s="71"/>
      <c r="F75" s="39">
        <v>367</v>
      </c>
      <c r="G75" s="32">
        <v>0</v>
      </c>
      <c r="H75" s="39">
        <f t="shared" si="21"/>
        <v>367</v>
      </c>
      <c r="I75" s="48" t="s">
        <v>119</v>
      </c>
      <c r="J75" s="50" t="s">
        <v>120</v>
      </c>
      <c r="K75" s="47"/>
    </row>
    <row r="76" spans="1:11" ht="21" customHeight="1" x14ac:dyDescent="0.3">
      <c r="A76" s="69"/>
      <c r="B76" s="59"/>
      <c r="C76" s="71"/>
      <c r="D76" s="66"/>
      <c r="E76" s="71"/>
      <c r="F76" s="39">
        <v>5737</v>
      </c>
      <c r="G76" s="32">
        <v>0</v>
      </c>
      <c r="H76" s="39">
        <f t="shared" si="21"/>
        <v>5737</v>
      </c>
      <c r="I76" s="48" t="s">
        <v>121</v>
      </c>
      <c r="J76" s="50" t="s">
        <v>120</v>
      </c>
      <c r="K76" s="47"/>
    </row>
    <row r="77" spans="1:11" ht="21" customHeight="1" x14ac:dyDescent="0.3">
      <c r="A77" s="69"/>
      <c r="B77" s="59"/>
      <c r="C77" s="71"/>
      <c r="D77" s="66"/>
      <c r="E77" s="71"/>
      <c r="F77" s="32">
        <v>59767.88</v>
      </c>
      <c r="G77" s="32">
        <v>0</v>
      </c>
      <c r="H77" s="32">
        <f t="shared" ref="H77" si="24">F77+G77</f>
        <v>59767.88</v>
      </c>
      <c r="I77" s="48" t="s">
        <v>93</v>
      </c>
      <c r="J77" s="50"/>
      <c r="K77" s="47"/>
    </row>
    <row r="78" spans="1:11" s="27" customFormat="1" ht="21" customHeight="1" x14ac:dyDescent="0.3">
      <c r="A78" s="33"/>
      <c r="B78" s="34" t="s">
        <v>40</v>
      </c>
      <c r="C78" s="45">
        <f>SUM(C54)</f>
        <v>35000</v>
      </c>
      <c r="D78" s="45">
        <f>SUM(D54)</f>
        <v>1</v>
      </c>
      <c r="E78" s="45">
        <f>SUM(E54)</f>
        <v>35000</v>
      </c>
      <c r="F78" s="35">
        <f>SUM(F54:F77)</f>
        <v>94576.76999999999</v>
      </c>
      <c r="G78" s="35">
        <f>SUM(G54:G77)</f>
        <v>3341.1</v>
      </c>
      <c r="H78" s="35">
        <f>SUM(H54:H77)</f>
        <v>97917.87</v>
      </c>
      <c r="I78" s="40"/>
      <c r="J78" s="51"/>
    </row>
    <row r="79" spans="1:11" ht="21" customHeight="1" x14ac:dyDescent="0.3">
      <c r="A79" s="33"/>
      <c r="B79" s="34" t="s">
        <v>41</v>
      </c>
      <c r="C79" s="45">
        <f t="shared" ref="C79:H79" si="25">SUM(C78,C53,C49,C46,C41,C36,C29,C21,C16,C13)</f>
        <v>220000</v>
      </c>
      <c r="D79" s="45">
        <f t="shared" si="25"/>
        <v>9</v>
      </c>
      <c r="E79" s="45">
        <f t="shared" si="25"/>
        <v>220000</v>
      </c>
      <c r="F79" s="35">
        <f t="shared" si="25"/>
        <v>196639.35999999999</v>
      </c>
      <c r="G79" s="35">
        <f t="shared" si="25"/>
        <v>3861.1</v>
      </c>
      <c r="H79" s="35">
        <f t="shared" si="25"/>
        <v>200500.46000000002</v>
      </c>
      <c r="I79" s="40"/>
      <c r="J79" s="41"/>
    </row>
    <row r="81" spans="1:10" ht="21" customHeight="1" x14ac:dyDescent="0.3">
      <c r="J81" s="47"/>
    </row>
    <row r="82" spans="1:10" ht="21" customHeight="1" x14ac:dyDescent="0.3">
      <c r="J82" s="47"/>
    </row>
    <row r="83" spans="1:10" ht="21" customHeight="1" x14ac:dyDescent="0.3">
      <c r="A83" s="56" t="s">
        <v>42</v>
      </c>
      <c r="B83" s="57"/>
      <c r="C83" s="58" t="s">
        <v>43</v>
      </c>
      <c r="D83" s="58"/>
      <c r="E83" s="58" t="s">
        <v>44</v>
      </c>
      <c r="F83" s="58"/>
      <c r="G83" s="58" t="s">
        <v>45</v>
      </c>
      <c r="H83" s="58"/>
      <c r="I83" s="42" t="s">
        <v>46</v>
      </c>
    </row>
    <row r="84" spans="1:10" ht="21" customHeight="1" x14ac:dyDescent="0.3">
      <c r="A84" s="63">
        <f>E79</f>
        <v>220000</v>
      </c>
      <c r="B84" s="64"/>
      <c r="C84" s="64">
        <f>H79</f>
        <v>200500.46000000002</v>
      </c>
      <c r="D84" s="64"/>
      <c r="E84" s="64">
        <f>F79</f>
        <v>196639.35999999999</v>
      </c>
      <c r="F84" s="64"/>
      <c r="G84" s="64">
        <f>G79</f>
        <v>3861.1</v>
      </c>
      <c r="H84" s="64"/>
      <c r="I84" s="43">
        <f>A84-C84</f>
        <v>19499.539999999979</v>
      </c>
    </row>
    <row r="86" spans="1:10" ht="21" customHeight="1" x14ac:dyDescent="0.3">
      <c r="A86" s="36" t="s">
        <v>47</v>
      </c>
      <c r="B86" s="27"/>
      <c r="C86" s="37" t="s">
        <v>48</v>
      </c>
      <c r="D86" s="36"/>
      <c r="E86" s="36" t="s">
        <v>49</v>
      </c>
      <c r="F86" s="36"/>
      <c r="G86" s="36" t="s">
        <v>50</v>
      </c>
      <c r="H86" s="36"/>
      <c r="I86" s="27"/>
    </row>
  </sheetData>
  <mergeCells count="75">
    <mergeCell ref="J50:J53"/>
    <mergeCell ref="H4:I5"/>
    <mergeCell ref="J22:J29"/>
    <mergeCell ref="J30:J36"/>
    <mergeCell ref="J37:J41"/>
    <mergeCell ref="J42:J46"/>
    <mergeCell ref="J47:J49"/>
    <mergeCell ref="J4:J5"/>
    <mergeCell ref="J6:J7"/>
    <mergeCell ref="J8:J13"/>
    <mergeCell ref="J14:J16"/>
    <mergeCell ref="J17:J21"/>
    <mergeCell ref="E37:E40"/>
    <mergeCell ref="E42:E45"/>
    <mergeCell ref="E47:E48"/>
    <mergeCell ref="E50:E52"/>
    <mergeCell ref="E54:E77"/>
    <mergeCell ref="E8:E12"/>
    <mergeCell ref="E14:E15"/>
    <mergeCell ref="E17:E20"/>
    <mergeCell ref="E22:E28"/>
    <mergeCell ref="E30:E35"/>
    <mergeCell ref="D37:D40"/>
    <mergeCell ref="D42:D45"/>
    <mergeCell ref="D47:D48"/>
    <mergeCell ref="D50:D52"/>
    <mergeCell ref="D54:D77"/>
    <mergeCell ref="D8:D12"/>
    <mergeCell ref="D14:D15"/>
    <mergeCell ref="D17:D20"/>
    <mergeCell ref="D22:D28"/>
    <mergeCell ref="D30:D35"/>
    <mergeCell ref="B54:B77"/>
    <mergeCell ref="C8:C12"/>
    <mergeCell ref="C14:C15"/>
    <mergeCell ref="C17:C20"/>
    <mergeCell ref="C22:C28"/>
    <mergeCell ref="C30:C35"/>
    <mergeCell ref="C37:C40"/>
    <mergeCell ref="C42:C45"/>
    <mergeCell ref="C47:C48"/>
    <mergeCell ref="C50:C52"/>
    <mergeCell ref="C54:C77"/>
    <mergeCell ref="A84:B84"/>
    <mergeCell ref="C84:D84"/>
    <mergeCell ref="E84:F84"/>
    <mergeCell ref="G84:H84"/>
    <mergeCell ref="A6:A7"/>
    <mergeCell ref="A8:A12"/>
    <mergeCell ref="A14:A15"/>
    <mergeCell ref="A17:A20"/>
    <mergeCell ref="A22:A28"/>
    <mergeCell ref="A30:A35"/>
    <mergeCell ref="A37:A40"/>
    <mergeCell ref="A42:A45"/>
    <mergeCell ref="A47:A48"/>
    <mergeCell ref="A50:A52"/>
    <mergeCell ref="A54:A77"/>
    <mergeCell ref="B6:B7"/>
    <mergeCell ref="C2:H2"/>
    <mergeCell ref="C6:E6"/>
    <mergeCell ref="F6:I6"/>
    <mergeCell ref="A83:B83"/>
    <mergeCell ref="C83:D83"/>
    <mergeCell ref="E83:F83"/>
    <mergeCell ref="G83:H83"/>
    <mergeCell ref="B8:B12"/>
    <mergeCell ref="B14:B15"/>
    <mergeCell ref="B17:B20"/>
    <mergeCell ref="B22:B28"/>
    <mergeCell ref="B30:B35"/>
    <mergeCell ref="B37:B40"/>
    <mergeCell ref="B42:B45"/>
    <mergeCell ref="B47:B48"/>
    <mergeCell ref="B50:B52"/>
  </mergeCells>
  <phoneticPr fontId="12" type="noConversion"/>
  <pageMargins left="0.69930555555555596" right="0.69930555555555596" top="0.75" bottom="0.75" header="0.3" footer="0.3"/>
  <pageSetup paperSize="9" scale="4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3" t="s">
        <v>51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55</v>
      </c>
      <c r="K5" s="87"/>
    </row>
    <row r="6" spans="2:11" ht="20.100000000000001" customHeight="1" x14ac:dyDescent="0.3">
      <c r="B6" s="6"/>
      <c r="C6" s="7"/>
      <c r="D6" s="8" t="s">
        <v>56</v>
      </c>
      <c r="E6" s="8"/>
      <c r="F6" s="88" t="s">
        <v>57</v>
      </c>
      <c r="G6" s="88"/>
      <c r="H6" s="8" t="s">
        <v>58</v>
      </c>
      <c r="I6" s="7"/>
      <c r="J6" s="88" t="s">
        <v>59</v>
      </c>
      <c r="K6" s="89"/>
    </row>
    <row r="7" spans="2:11" ht="20.100000000000001" customHeight="1" x14ac:dyDescent="0.3">
      <c r="B7" s="6"/>
      <c r="C7" s="7"/>
      <c r="D7" s="8" t="s">
        <v>60</v>
      </c>
      <c r="E7" s="8"/>
      <c r="F7" s="90">
        <v>43704</v>
      </c>
      <c r="G7" s="88"/>
      <c r="H7" s="8" t="s">
        <v>61</v>
      </c>
      <c r="I7" s="7"/>
      <c r="J7" s="88">
        <v>8.2799999999999994</v>
      </c>
      <c r="K7" s="89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91" t="s">
        <v>86</v>
      </c>
      <c r="K8" s="92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3" t="s">
        <v>1</v>
      </c>
      <c r="C10" s="94"/>
      <c r="D10" s="13" t="s">
        <v>63</v>
      </c>
      <c r="E10" s="93" t="s">
        <v>64</v>
      </c>
      <c r="F10" s="94"/>
      <c r="G10" s="15" t="s">
        <v>65</v>
      </c>
      <c r="H10" s="14" t="s">
        <v>66</v>
      </c>
      <c r="I10" s="93" t="s">
        <v>67</v>
      </c>
      <c r="J10" s="94"/>
      <c r="K10" s="15" t="s">
        <v>68</v>
      </c>
    </row>
    <row r="11" spans="2:11" ht="20.100000000000001" customHeight="1" x14ac:dyDescent="0.3">
      <c r="B11" s="95">
        <v>1</v>
      </c>
      <c r="C11" s="96"/>
      <c r="D11" s="105" t="s">
        <v>69</v>
      </c>
      <c r="E11" s="95" t="s">
        <v>70</v>
      </c>
      <c r="F11" s="96"/>
      <c r="G11" s="16">
        <v>0</v>
      </c>
      <c r="H11" s="16"/>
      <c r="I11" s="97"/>
      <c r="J11" s="98"/>
      <c r="K11" s="21" t="s">
        <v>71</v>
      </c>
    </row>
    <row r="12" spans="2:11" ht="23" customHeight="1" x14ac:dyDescent="0.3">
      <c r="B12" s="95">
        <v>2</v>
      </c>
      <c r="C12" s="96"/>
      <c r="D12" s="106"/>
      <c r="E12" s="99" t="s">
        <v>72</v>
      </c>
      <c r="F12" s="99"/>
      <c r="G12" s="16">
        <v>0</v>
      </c>
      <c r="H12" s="16"/>
      <c r="I12" s="97"/>
      <c r="J12" s="98"/>
      <c r="K12" s="21" t="s">
        <v>71</v>
      </c>
    </row>
    <row r="13" spans="2:11" ht="20.100000000000001" customHeight="1" x14ac:dyDescent="0.3">
      <c r="B13" s="95">
        <v>3</v>
      </c>
      <c r="C13" s="96"/>
      <c r="D13" s="106"/>
      <c r="E13" s="95" t="s">
        <v>73</v>
      </c>
      <c r="F13" s="96"/>
      <c r="G13" s="16">
        <v>0</v>
      </c>
      <c r="H13" s="16"/>
      <c r="I13" s="97"/>
      <c r="J13" s="98"/>
      <c r="K13" s="21" t="s">
        <v>71</v>
      </c>
    </row>
    <row r="14" spans="2:11" ht="20.100000000000001" customHeight="1" x14ac:dyDescent="0.3">
      <c r="B14" s="95">
        <v>4</v>
      </c>
      <c r="C14" s="96"/>
      <c r="D14" s="106"/>
      <c r="E14" s="95" t="s">
        <v>74</v>
      </c>
      <c r="F14" s="96"/>
      <c r="G14" s="16">
        <v>0</v>
      </c>
      <c r="H14" s="16"/>
      <c r="I14" s="97"/>
      <c r="J14" s="98"/>
      <c r="K14" s="21" t="s">
        <v>75</v>
      </c>
    </row>
    <row r="15" spans="2:11" ht="20.100000000000001" customHeight="1" x14ac:dyDescent="0.3">
      <c r="B15" s="95">
        <v>5</v>
      </c>
      <c r="C15" s="96"/>
      <c r="D15" s="105" t="s">
        <v>39</v>
      </c>
      <c r="E15" s="99" t="s">
        <v>76</v>
      </c>
      <c r="F15" s="99"/>
      <c r="G15" s="16">
        <v>0</v>
      </c>
      <c r="H15" s="16"/>
      <c r="I15" s="97"/>
      <c r="J15" s="98"/>
      <c r="K15" s="21"/>
    </row>
    <row r="16" spans="2:11" ht="20.100000000000001" customHeight="1" x14ac:dyDescent="0.3">
      <c r="B16" s="95">
        <v>6</v>
      </c>
      <c r="C16" s="96"/>
      <c r="D16" s="106"/>
      <c r="E16" s="99"/>
      <c r="F16" s="99"/>
      <c r="G16" s="16">
        <v>0</v>
      </c>
      <c r="H16" s="16"/>
      <c r="I16" s="97"/>
      <c r="J16" s="98"/>
      <c r="K16" s="21"/>
    </row>
    <row r="17" spans="1:11" ht="20.100000000000001" customHeight="1" x14ac:dyDescent="0.3">
      <c r="B17" s="95">
        <v>7</v>
      </c>
      <c r="C17" s="96"/>
      <c r="D17" s="107"/>
      <c r="E17" s="99"/>
      <c r="F17" s="99"/>
      <c r="G17" s="16">
        <v>0</v>
      </c>
      <c r="H17" s="16"/>
      <c r="I17" s="97"/>
      <c r="J17" s="98"/>
      <c r="K17" s="21"/>
    </row>
    <row r="18" spans="1:11" ht="20.100000000000001" customHeight="1" x14ac:dyDescent="0.3">
      <c r="B18" s="93" t="s">
        <v>41</v>
      </c>
      <c r="C18" s="100"/>
      <c r="D18" s="100"/>
      <c r="E18" s="100"/>
      <c r="F18" s="94"/>
      <c r="G18" s="17">
        <f>SUM(G11:G17)</f>
        <v>0</v>
      </c>
      <c r="H18" s="17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103" t="s">
        <v>66</v>
      </c>
      <c r="C20" s="103"/>
      <c r="D20" s="103"/>
      <c r="E20" s="103"/>
      <c r="F20" s="103"/>
      <c r="G20" s="103" t="s">
        <v>77</v>
      </c>
      <c r="H20" s="103"/>
      <c r="I20" s="103"/>
      <c r="J20" s="103"/>
      <c r="K20" s="15" t="s">
        <v>78</v>
      </c>
    </row>
    <row r="21" spans="1:11" ht="20.100000000000001" customHeight="1" x14ac:dyDescent="0.3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4">
        <f>SUM(B21:J21)</f>
        <v>0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79</v>
      </c>
      <c r="C23" s="7"/>
      <c r="D23" s="7"/>
      <c r="E23" s="7"/>
      <c r="F23" s="7" t="s">
        <v>48</v>
      </c>
      <c r="G23" s="7" t="s">
        <v>80</v>
      </c>
      <c r="H23" s="7"/>
      <c r="I23" s="7"/>
      <c r="J23" s="7" t="s">
        <v>50</v>
      </c>
      <c r="K23" s="7"/>
    </row>
    <row r="26" spans="1:11" ht="17.649999999999999" x14ac:dyDescent="0.3">
      <c r="A26" s="53" t="s">
        <v>81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 x14ac:dyDescent="0.3">
      <c r="B28" s="3"/>
      <c r="C28" s="4"/>
      <c r="D28" s="5" t="s">
        <v>52</v>
      </c>
      <c r="E28" s="5"/>
      <c r="F28" s="86" t="str">
        <f>F5</f>
        <v>王凤雨</v>
      </c>
      <c r="G28" s="86"/>
      <c r="H28" s="5" t="s">
        <v>54</v>
      </c>
      <c r="I28" s="4"/>
      <c r="J28" s="86" t="str">
        <f>J5</f>
        <v>助理</v>
      </c>
      <c r="K28" s="87"/>
    </row>
    <row r="29" spans="1:11" ht="20.100000000000001" customHeight="1" x14ac:dyDescent="0.3">
      <c r="B29" s="6"/>
      <c r="C29" s="7"/>
      <c r="D29" s="8" t="s">
        <v>56</v>
      </c>
      <c r="E29" s="8"/>
      <c r="F29" s="88" t="str">
        <f>F6</f>
        <v>北京</v>
      </c>
      <c r="G29" s="88"/>
      <c r="H29" s="8" t="s">
        <v>58</v>
      </c>
      <c r="I29" s="7"/>
      <c r="J29" s="88" t="str">
        <f>J6</f>
        <v>企划活动部</v>
      </c>
      <c r="K29" s="89"/>
    </row>
    <row r="30" spans="1:11" ht="20.100000000000001" customHeight="1" x14ac:dyDescent="0.3">
      <c r="B30" s="6"/>
      <c r="C30" s="7"/>
      <c r="D30" s="8" t="s">
        <v>60</v>
      </c>
      <c r="E30" s="8"/>
      <c r="F30" s="90">
        <f>F7</f>
        <v>43704</v>
      </c>
      <c r="G30" s="88"/>
      <c r="H30" s="8" t="s">
        <v>61</v>
      </c>
      <c r="I30" s="7"/>
      <c r="J30" s="88">
        <f>J7</f>
        <v>8.2799999999999994</v>
      </c>
      <c r="K30" s="89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10"/>
      <c r="J31" s="91" t="str">
        <f>J8</f>
        <v>HMZA-191113-XKH685</v>
      </c>
      <c r="K31" s="92"/>
    </row>
    <row r="32" spans="1:11" ht="20.100000000000001" customHeight="1" x14ac:dyDescent="0.3"/>
    <row r="33" spans="2:11" ht="20.100000000000001" customHeight="1" x14ac:dyDescent="0.3">
      <c r="B33" s="99"/>
      <c r="C33" s="99"/>
      <c r="D33" s="18" t="s">
        <v>82</v>
      </c>
      <c r="E33" s="99" t="s">
        <v>83</v>
      </c>
      <c r="F33" s="99"/>
      <c r="G33" s="16" t="s">
        <v>84</v>
      </c>
      <c r="H33" s="16" t="s">
        <v>85</v>
      </c>
      <c r="I33" s="108" t="s">
        <v>41</v>
      </c>
      <c r="J33" s="108"/>
      <c r="K33" s="25" t="s">
        <v>68</v>
      </c>
    </row>
    <row r="34" spans="2:11" ht="20.100000000000001" customHeight="1" x14ac:dyDescent="0.3">
      <c r="B34" s="99">
        <v>1</v>
      </c>
      <c r="C34" s="99"/>
      <c r="D34" s="19"/>
      <c r="E34" s="99"/>
      <c r="F34" s="99"/>
      <c r="G34" s="16">
        <v>100</v>
      </c>
      <c r="H34" s="16">
        <v>0</v>
      </c>
      <c r="I34" s="97">
        <f>G34*H34</f>
        <v>0</v>
      </c>
      <c r="J34" s="98"/>
      <c r="K34" s="26"/>
    </row>
    <row r="35" spans="2:11" ht="20.100000000000001" customHeight="1" x14ac:dyDescent="0.3">
      <c r="B35" s="99">
        <v>2</v>
      </c>
      <c r="C35" s="99"/>
      <c r="D35" s="19"/>
      <c r="E35" s="99"/>
      <c r="F35" s="99"/>
      <c r="G35" s="16">
        <v>200</v>
      </c>
      <c r="H35" s="16">
        <v>0</v>
      </c>
      <c r="I35" s="97">
        <f t="shared" ref="I35:I36" si="0">G35*H35</f>
        <v>0</v>
      </c>
      <c r="J35" s="98"/>
      <c r="K35" s="26"/>
    </row>
    <row r="36" spans="2:11" ht="20.100000000000001" customHeight="1" x14ac:dyDescent="0.3">
      <c r="B36" s="99">
        <v>3</v>
      </c>
      <c r="C36" s="99"/>
      <c r="D36" s="19"/>
      <c r="E36" s="99"/>
      <c r="F36" s="99"/>
      <c r="G36" s="16">
        <v>0</v>
      </c>
      <c r="H36" s="16">
        <v>0</v>
      </c>
      <c r="I36" s="97">
        <f t="shared" si="0"/>
        <v>0</v>
      </c>
      <c r="J36" s="98"/>
      <c r="K36" s="26"/>
    </row>
    <row r="37" spans="2:11" ht="20.100000000000001" customHeight="1" x14ac:dyDescent="0.3">
      <c r="B37" s="93" t="s">
        <v>41</v>
      </c>
      <c r="C37" s="100"/>
      <c r="D37" s="100"/>
      <c r="E37" s="100"/>
      <c r="F37" s="94"/>
      <c r="G37" s="17"/>
      <c r="H37" s="17">
        <f>SUM(H19:H36)</f>
        <v>0</v>
      </c>
      <c r="I37" s="101">
        <f>SUM(I34:J36)</f>
        <v>0</v>
      </c>
      <c r="J37" s="102"/>
      <c r="K37" s="22"/>
    </row>
    <row r="38" spans="2:11" ht="20.100000000000001" customHeight="1" x14ac:dyDescent="0.3">
      <c r="B38" s="7" t="s">
        <v>79</v>
      </c>
      <c r="C38" s="7"/>
      <c r="D38" s="7"/>
      <c r="E38" s="7"/>
      <c r="F38" s="7" t="s">
        <v>48</v>
      </c>
      <c r="G38" s="7" t="s">
        <v>80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2022-11-01T09:33:13Z</cp:lastPrinted>
  <dcterms:created xsi:type="dcterms:W3CDTF">2014-04-15T08:52:00Z</dcterms:created>
  <dcterms:modified xsi:type="dcterms:W3CDTF">2022-11-01T09:35:35Z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