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20" windowWidth="20385" windowHeight="7755"/>
  </bookViews>
  <sheets>
    <sheet name="Sheet1" sheetId="1" r:id="rId1"/>
    <sheet name="Sheet3" sheetId="3" r:id="rId2"/>
  </sheets>
  <definedNames>
    <definedName name="_xlnm.Print_Area" localSheetId="0">Sheet1!$A$1:$H$29</definedName>
  </definedNames>
  <calcPr calcId="144525"/>
</workbook>
</file>

<file path=xl/calcChain.xml><?xml version="1.0" encoding="utf-8"?>
<calcChain xmlns="http://schemas.openxmlformats.org/spreadsheetml/2006/main">
  <c r="H6" i="1" l="1"/>
  <c r="H5" i="1"/>
  <c r="H4" i="1" l="1"/>
  <c r="H3" i="1"/>
  <c r="H8" i="1" l="1"/>
  <c r="H9" i="1"/>
  <c r="H10" i="1"/>
  <c r="H11" i="1"/>
  <c r="H12" i="1"/>
  <c r="H18" i="1"/>
  <c r="H19" i="1"/>
  <c r="H21" i="1"/>
  <c r="H22" i="1"/>
  <c r="H23" i="1"/>
  <c r="H24" i="1"/>
  <c r="H20" i="1" l="1"/>
  <c r="H17" i="1"/>
  <c r="H13" i="1"/>
  <c r="H7" i="1"/>
  <c r="H25" i="1"/>
  <c r="B26" i="1" l="1"/>
  <c r="B27" i="1" s="1"/>
  <c r="E28" i="1" s="1"/>
  <c r="G28" i="1" s="1"/>
  <c r="B29" i="1" s="1"/>
</calcChain>
</file>

<file path=xl/sharedStrings.xml><?xml version="1.0" encoding="utf-8"?>
<sst xmlns="http://schemas.openxmlformats.org/spreadsheetml/2006/main" count="81" uniqueCount="71">
  <si>
    <t>服务项目
Service Item</t>
  </si>
  <si>
    <t>收费单位
Unit</t>
  </si>
  <si>
    <t>数量
Quantity</t>
  </si>
  <si>
    <t>天数</t>
  </si>
  <si>
    <t>收费标准
Charging Standard</t>
  </si>
  <si>
    <t>金额
Amount</t>
  </si>
  <si>
    <t>住宿费</t>
  </si>
  <si>
    <t>酒店合计：</t>
  </si>
  <si>
    <t>车辆安排
（数量预估）</t>
  </si>
  <si>
    <t>接送机用车 53座</t>
  </si>
  <si>
    <t>D1、D3 机场（火车站）--雁栖会展中心（酒店）</t>
  </si>
  <si>
    <t>班车 53座</t>
  </si>
  <si>
    <t>D1、D2 班车（酒店-会场，包含司机用餐、住宿）</t>
  </si>
  <si>
    <t xml:space="preserve">考斯特  </t>
  </si>
  <si>
    <t>D1、D2  8小时，100KM内</t>
  </si>
  <si>
    <t>接送机用车 GL8</t>
  </si>
  <si>
    <t>GL8 (8小时包车）</t>
  </si>
  <si>
    <t>用车合计:</t>
  </si>
  <si>
    <t>A2</t>
  </si>
  <si>
    <t>KT板制作（接送机，车头使用）</t>
  </si>
  <si>
    <t>背景板</t>
  </si>
  <si>
    <t>块</t>
  </si>
  <si>
    <t>led灯牌</t>
  </si>
  <si>
    <t>电子制作牌（夜间使用）</t>
  </si>
  <si>
    <t>制作物及礼品合计：</t>
  </si>
  <si>
    <t>会展中心用餐</t>
  </si>
  <si>
    <t>用餐费</t>
  </si>
  <si>
    <t>商务简餐</t>
  </si>
  <si>
    <t>人</t>
  </si>
  <si>
    <t>晚宴费</t>
  </si>
  <si>
    <t>围桌晚宴（未含酒水）</t>
  </si>
  <si>
    <t>用餐合计：</t>
  </si>
  <si>
    <t>前期工作组</t>
  </si>
  <si>
    <t>工资</t>
  </si>
  <si>
    <t xml:space="preserve">前期沟通 </t>
  </si>
  <si>
    <t>会务人员
（数量预估）</t>
  </si>
  <si>
    <t>包含接送机，酒店内，会场内指引</t>
  </si>
  <si>
    <t>住宿</t>
  </si>
  <si>
    <t>100人 （3晚住宿）</t>
  </si>
  <si>
    <t>用餐</t>
  </si>
  <si>
    <t>100人 （午餐+晚餐）</t>
  </si>
  <si>
    <t>人员合计：</t>
  </si>
  <si>
    <t>小计  Total</t>
  </si>
  <si>
    <t>服务费（10%）</t>
  </si>
  <si>
    <t>税金
Tax</t>
  </si>
  <si>
    <t>增值税专用发票</t>
  </si>
  <si>
    <t>百分比/percent</t>
  </si>
  <si>
    <t>总计
Total</t>
  </si>
  <si>
    <t>制作物</t>
    <phoneticPr fontId="6" type="noConversion"/>
  </si>
  <si>
    <t>2018用友-全球企业服务大会（会务服务）报价单</t>
    <phoneticPr fontId="6" type="noConversion"/>
  </si>
  <si>
    <t>工作描述
Job Description</t>
    <phoneticPr fontId="6" type="noConversion"/>
  </si>
  <si>
    <t>台/趟</t>
    <phoneticPr fontId="6" type="noConversion"/>
  </si>
  <si>
    <t>台/天</t>
    <phoneticPr fontId="6" type="noConversion"/>
  </si>
  <si>
    <t>台/趟</t>
    <phoneticPr fontId="6" type="noConversion"/>
  </si>
  <si>
    <t>块</t>
    <phoneticPr fontId="6" type="noConversion"/>
  </si>
  <si>
    <t>块</t>
    <phoneticPr fontId="6" type="noConversion"/>
  </si>
  <si>
    <t>人</t>
    <phoneticPr fontId="6" type="noConversion"/>
  </si>
  <si>
    <t>间/天</t>
    <phoneticPr fontId="6" type="noConversion"/>
  </si>
  <si>
    <t>人/次</t>
    <phoneticPr fontId="6" type="noConversion"/>
  </si>
  <si>
    <t>人/天</t>
    <phoneticPr fontId="6" type="noConversion"/>
  </si>
  <si>
    <t>人/天</t>
    <phoneticPr fontId="6" type="noConversion"/>
  </si>
  <si>
    <t>15家酒店，每家15㎡预估（200元/㎡，包含运费）</t>
    <phoneticPr fontId="6" type="noConversion"/>
  </si>
  <si>
    <t>雁栖酒店（别墅）</t>
  </si>
  <si>
    <t>酒店大床</t>
    <phoneticPr fontId="6" type="noConversion"/>
  </si>
  <si>
    <t>酒店双床</t>
    <phoneticPr fontId="6" type="noConversion"/>
  </si>
  <si>
    <t>北京苑林山庄</t>
  </si>
  <si>
    <t>普通双床</t>
  </si>
  <si>
    <t>间/天</t>
    <phoneticPr fontId="6" type="noConversion"/>
  </si>
  <si>
    <t>法官进修培训中心</t>
  </si>
  <si>
    <t>普通大床/双床</t>
  </si>
  <si>
    <t>间/天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</si>
</sst>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_);[Red]\(\¥#,##0\)"/>
    <numFmt numFmtId="177" formatCode="#,##0_);[Red]\(#,##0\)"/>
  </numFmts>
  <fonts count="11" x14ac:knownFonts="1">
    <font>
      <sz val="12"/>
      <name val="宋体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Arial"/>
      <family val="2"/>
    </font>
    <font>
      <sz val="14"/>
      <color rgb="FF000000"/>
      <name val="微软雅黑"/>
      <family val="2"/>
      <charset val="134"/>
    </font>
    <font>
      <b/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918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Fill="1" applyBorder="1" applyAlignment="1">
      <alignment horizontal="center" vertical="center"/>
    </xf>
    <xf numFmtId="40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40" fontId="5" fillId="0" borderId="0" xfId="0" applyNumberFormat="1" applyFont="1" applyFill="1" applyBorder="1" applyAlignment="1">
      <alignment horizontal="center" vertical="center"/>
    </xf>
    <xf numFmtId="40" fontId="1" fillId="0" borderId="0" xfId="0" applyNumberFormat="1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5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6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7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8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9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0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1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2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3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4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5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6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7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6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6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870858</xdr:colOff>
      <xdr:row>4</xdr:row>
      <xdr:rowOff>0</xdr:rowOff>
    </xdr:from>
    <xdr:to>
      <xdr:col>8</xdr:col>
      <xdr:colOff>36740</xdr:colOff>
      <xdr:row>4</xdr:row>
      <xdr:rowOff>114300</xdr:rowOff>
    </xdr:to>
    <xdr:sp macro="" textlink="">
      <xdr:nvSpPr>
        <xdr:cNvPr id="39406" name="Text Box 2"/>
        <xdr:cNvSpPr txBox="1">
          <a:spLocks noChangeArrowheads="1"/>
        </xdr:cNvSpPr>
      </xdr:nvSpPr>
      <xdr:spPr bwMode="auto">
        <a:xfrm>
          <a:off x="10096501" y="2109107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8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8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5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5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5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7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7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9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1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1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8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4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50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1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1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5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5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5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5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6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7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8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899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0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1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2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3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4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5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6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7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8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09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0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5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6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7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8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19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20" name="Text Box 1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21" name="Text Box 2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22" name="Text Box 8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23" name="Text Box 9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114300</xdr:rowOff>
    </xdr:to>
    <xdr:sp macro="" textlink="">
      <xdr:nvSpPr>
        <xdr:cNvPr id="9124" name="Text Box 14"/>
        <xdr:cNvSpPr txBox="1">
          <a:spLocks noChangeArrowheads="1"/>
        </xdr:cNvSpPr>
      </xdr:nvSpPr>
      <xdr:spPr bwMode="auto">
        <a:xfrm>
          <a:off x="2638425" y="70104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zoomScaleSheetLayoutView="100" workbookViewId="0">
      <selection activeCell="I26" sqref="I26"/>
    </sheetView>
  </sheetViews>
  <sheetFormatPr defaultColWidth="9" defaultRowHeight="14.25" x14ac:dyDescent="0.15"/>
  <cols>
    <col min="1" max="1" width="19.25" bestFit="1" customWidth="1"/>
    <col min="2" max="2" width="15.375" bestFit="1" customWidth="1"/>
    <col min="3" max="3" width="40" customWidth="1"/>
    <col min="4" max="4" width="8" bestFit="1" customWidth="1"/>
    <col min="5" max="5" width="12.25" bestFit="1" customWidth="1"/>
    <col min="6" max="6" width="6.5" bestFit="1" customWidth="1"/>
    <col min="7" max="8" width="12.25" bestFit="1" customWidth="1"/>
    <col min="9" max="9" width="9.5" bestFit="1" customWidth="1"/>
    <col min="10" max="16" width="5.75" customWidth="1"/>
    <col min="17" max="21" width="3.25" customWidth="1"/>
  </cols>
  <sheetData>
    <row r="1" spans="1:15" ht="24.75" x14ac:dyDescent="0.15">
      <c r="A1" s="34" t="s">
        <v>49</v>
      </c>
      <c r="B1" s="34"/>
      <c r="C1" s="34"/>
      <c r="D1" s="34"/>
      <c r="E1" s="34"/>
      <c r="F1" s="34"/>
      <c r="G1" s="34"/>
      <c r="H1" s="34"/>
    </row>
    <row r="2" spans="1:15" ht="49.5" x14ac:dyDescent="0.15">
      <c r="A2" s="1" t="s">
        <v>0</v>
      </c>
      <c r="B2" s="1"/>
      <c r="C2" s="1" t="s">
        <v>50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</row>
    <row r="3" spans="1:15" ht="16.5" x14ac:dyDescent="0.15">
      <c r="A3" s="25" t="s">
        <v>62</v>
      </c>
      <c r="B3" s="25" t="s">
        <v>6</v>
      </c>
      <c r="C3" s="23" t="s">
        <v>63</v>
      </c>
      <c r="D3" s="23" t="s">
        <v>57</v>
      </c>
      <c r="E3" s="23">
        <v>13</v>
      </c>
      <c r="F3" s="3">
        <v>2</v>
      </c>
      <c r="G3" s="4">
        <v>1288</v>
      </c>
      <c r="H3" s="5">
        <f t="shared" ref="H3:H6" si="0">E3*G3*F3</f>
        <v>33488</v>
      </c>
    </row>
    <row r="4" spans="1:15" ht="16.5" x14ac:dyDescent="0.15">
      <c r="A4" s="26"/>
      <c r="B4" s="26"/>
      <c r="C4" s="23" t="s">
        <v>64</v>
      </c>
      <c r="D4" s="23" t="s">
        <v>57</v>
      </c>
      <c r="E4" s="23">
        <v>5</v>
      </c>
      <c r="F4" s="3">
        <v>2</v>
      </c>
      <c r="G4" s="4">
        <v>1288</v>
      </c>
      <c r="H4" s="5">
        <f t="shared" si="0"/>
        <v>12880</v>
      </c>
    </row>
    <row r="5" spans="1:15" ht="16.5" x14ac:dyDescent="0.15">
      <c r="A5" s="24" t="s">
        <v>65</v>
      </c>
      <c r="B5" s="24" t="s">
        <v>6</v>
      </c>
      <c r="C5" s="24" t="s">
        <v>66</v>
      </c>
      <c r="D5" s="24" t="s">
        <v>67</v>
      </c>
      <c r="E5" s="24">
        <v>17</v>
      </c>
      <c r="F5" s="3">
        <v>2</v>
      </c>
      <c r="G5" s="4">
        <v>350</v>
      </c>
      <c r="H5" s="5">
        <f t="shared" si="0"/>
        <v>11900</v>
      </c>
    </row>
    <row r="6" spans="1:15" ht="16.5" x14ac:dyDescent="0.15">
      <c r="A6" s="24" t="s">
        <v>68</v>
      </c>
      <c r="B6" s="24" t="s">
        <v>6</v>
      </c>
      <c r="C6" s="24" t="s">
        <v>69</v>
      </c>
      <c r="D6" s="24" t="s">
        <v>70</v>
      </c>
      <c r="E6" s="24">
        <v>55</v>
      </c>
      <c r="F6" s="3">
        <v>2</v>
      </c>
      <c r="G6" s="4">
        <v>750</v>
      </c>
      <c r="H6" s="5">
        <f t="shared" si="0"/>
        <v>82500</v>
      </c>
    </row>
    <row r="7" spans="1:15" ht="16.5" x14ac:dyDescent="0.15">
      <c r="A7" s="36" t="s">
        <v>7</v>
      </c>
      <c r="B7" s="36"/>
      <c r="C7" s="36"/>
      <c r="D7" s="36"/>
      <c r="E7" s="36"/>
      <c r="F7" s="36"/>
      <c r="G7" s="36"/>
      <c r="H7" s="6">
        <f>SUM(H3:H6)</f>
        <v>140768</v>
      </c>
    </row>
    <row r="8" spans="1:15" ht="16.5" hidden="1" x14ac:dyDescent="0.15">
      <c r="A8" s="30" t="s">
        <v>8</v>
      </c>
      <c r="B8" s="2" t="s">
        <v>9</v>
      </c>
      <c r="C8" s="2" t="s">
        <v>10</v>
      </c>
      <c r="D8" s="2" t="s">
        <v>51</v>
      </c>
      <c r="E8" s="2">
        <v>100</v>
      </c>
      <c r="F8" s="3">
        <v>2</v>
      </c>
      <c r="G8" s="4"/>
      <c r="H8" s="5">
        <f t="shared" ref="H8:H12" si="1">E8*G8*F8</f>
        <v>0</v>
      </c>
      <c r="I8" s="18"/>
      <c r="J8" s="20"/>
      <c r="K8" s="20"/>
      <c r="L8" s="20"/>
      <c r="M8" s="20"/>
    </row>
    <row r="9" spans="1:15" ht="16.5" hidden="1" x14ac:dyDescent="0.15">
      <c r="A9" s="30"/>
      <c r="B9" s="2" t="s">
        <v>11</v>
      </c>
      <c r="C9" s="2" t="s">
        <v>12</v>
      </c>
      <c r="D9" s="2" t="s">
        <v>52</v>
      </c>
      <c r="E9" s="2">
        <v>100</v>
      </c>
      <c r="F9" s="3">
        <v>2</v>
      </c>
      <c r="G9" s="4"/>
      <c r="H9" s="5">
        <f t="shared" si="1"/>
        <v>0</v>
      </c>
      <c r="I9" s="18"/>
      <c r="J9" s="19"/>
      <c r="K9" s="19"/>
      <c r="L9" s="19"/>
      <c r="M9" s="19"/>
    </row>
    <row r="10" spans="1:15" ht="16.5" hidden="1" x14ac:dyDescent="0.15">
      <c r="A10" s="30"/>
      <c r="B10" s="2" t="s">
        <v>13</v>
      </c>
      <c r="C10" s="2" t="s">
        <v>14</v>
      </c>
      <c r="D10" s="2" t="s">
        <v>52</v>
      </c>
      <c r="E10" s="2">
        <v>5</v>
      </c>
      <c r="F10" s="3">
        <v>0</v>
      </c>
      <c r="G10" s="4"/>
      <c r="H10" s="5">
        <f t="shared" si="1"/>
        <v>0</v>
      </c>
      <c r="I10" s="18"/>
      <c r="J10" s="19"/>
      <c r="K10" s="19"/>
    </row>
    <row r="11" spans="1:15" ht="16.5" hidden="1" x14ac:dyDescent="0.15">
      <c r="A11" s="30"/>
      <c r="B11" s="2" t="s">
        <v>15</v>
      </c>
      <c r="C11" s="2" t="s">
        <v>10</v>
      </c>
      <c r="D11" s="2" t="s">
        <v>53</v>
      </c>
      <c r="E11" s="2">
        <v>10</v>
      </c>
      <c r="F11" s="3">
        <v>2</v>
      </c>
      <c r="G11" s="4"/>
      <c r="H11" s="5">
        <f t="shared" si="1"/>
        <v>0</v>
      </c>
    </row>
    <row r="12" spans="1:15" ht="16.5" hidden="1" x14ac:dyDescent="0.15">
      <c r="A12" s="30"/>
      <c r="B12" s="2" t="s">
        <v>16</v>
      </c>
      <c r="C12" s="2" t="s">
        <v>14</v>
      </c>
      <c r="D12" s="2" t="s">
        <v>52</v>
      </c>
      <c r="E12" s="2">
        <v>10</v>
      </c>
      <c r="F12" s="3">
        <v>2</v>
      </c>
      <c r="G12" s="4"/>
      <c r="H12" s="5">
        <f t="shared" si="1"/>
        <v>0</v>
      </c>
    </row>
    <row r="13" spans="1:15" ht="16.5" hidden="1" x14ac:dyDescent="0.15">
      <c r="A13" s="36" t="s">
        <v>17</v>
      </c>
      <c r="B13" s="36"/>
      <c r="C13" s="36"/>
      <c r="D13" s="36"/>
      <c r="E13" s="36"/>
      <c r="F13" s="36"/>
      <c r="G13" s="36"/>
      <c r="H13" s="6">
        <f>SUM(H8:H12)</f>
        <v>0</v>
      </c>
    </row>
    <row r="14" spans="1:15" ht="16.5" hidden="1" x14ac:dyDescent="0.15">
      <c r="A14" s="30" t="s">
        <v>48</v>
      </c>
      <c r="B14" s="2" t="s">
        <v>18</v>
      </c>
      <c r="C14" s="2" t="s">
        <v>19</v>
      </c>
      <c r="D14" s="2" t="s">
        <v>54</v>
      </c>
      <c r="E14" s="2">
        <v>100</v>
      </c>
      <c r="F14" s="3">
        <v>1</v>
      </c>
      <c r="G14" s="4"/>
      <c r="H14" s="5">
        <v>0</v>
      </c>
    </row>
    <row r="15" spans="1:15" ht="16.5" hidden="1" x14ac:dyDescent="0.15">
      <c r="A15" s="30"/>
      <c r="B15" s="12" t="s">
        <v>22</v>
      </c>
      <c r="C15" s="12" t="s">
        <v>23</v>
      </c>
      <c r="D15" s="12" t="s">
        <v>55</v>
      </c>
      <c r="E15" s="12">
        <v>50</v>
      </c>
      <c r="F15" s="3">
        <v>1</v>
      </c>
      <c r="G15" s="4"/>
      <c r="H15" s="5">
        <v>0</v>
      </c>
    </row>
    <row r="16" spans="1:15" ht="16.5" hidden="1" x14ac:dyDescent="0.15">
      <c r="A16" s="30"/>
      <c r="B16" s="12" t="s">
        <v>20</v>
      </c>
      <c r="C16" s="12" t="s">
        <v>61</v>
      </c>
      <c r="D16" s="12" t="s">
        <v>21</v>
      </c>
      <c r="E16" s="12">
        <v>15</v>
      </c>
      <c r="F16" s="3">
        <v>0</v>
      </c>
      <c r="G16" s="4"/>
      <c r="H16" s="5">
        <v>0</v>
      </c>
      <c r="J16" s="13"/>
      <c r="K16" s="13"/>
      <c r="L16" s="13"/>
      <c r="M16" s="14"/>
      <c r="N16" s="15"/>
      <c r="O16" s="16"/>
    </row>
    <row r="17" spans="1:15" ht="23.25" hidden="1" x14ac:dyDescent="0.15">
      <c r="A17" s="36" t="s">
        <v>24</v>
      </c>
      <c r="B17" s="36"/>
      <c r="C17" s="36"/>
      <c r="D17" s="36"/>
      <c r="E17" s="36"/>
      <c r="F17" s="36"/>
      <c r="G17" s="36"/>
      <c r="H17" s="6">
        <f>SUM(H14:H16)</f>
        <v>0</v>
      </c>
      <c r="L17" s="21"/>
      <c r="M17" s="21"/>
      <c r="N17" s="21"/>
      <c r="O17" s="22"/>
    </row>
    <row r="18" spans="1:15" ht="20.25" hidden="1" x14ac:dyDescent="0.15">
      <c r="A18" s="33" t="s">
        <v>25</v>
      </c>
      <c r="B18" s="2" t="s">
        <v>26</v>
      </c>
      <c r="C18" s="2" t="s">
        <v>27</v>
      </c>
      <c r="D18" s="2" t="s">
        <v>56</v>
      </c>
      <c r="E18" s="2">
        <v>3000</v>
      </c>
      <c r="F18" s="3">
        <v>1</v>
      </c>
      <c r="G18" s="4"/>
      <c r="H18" s="5">
        <f t="shared" ref="H18:H19" si="2">E18*G18*F18</f>
        <v>0</v>
      </c>
      <c r="L18" s="21"/>
      <c r="M18" s="21"/>
      <c r="N18" s="21"/>
      <c r="O18" s="21"/>
    </row>
    <row r="19" spans="1:15" ht="20.25" hidden="1" x14ac:dyDescent="0.15">
      <c r="A19" s="33"/>
      <c r="B19" s="2" t="s">
        <v>29</v>
      </c>
      <c r="C19" s="2" t="s">
        <v>30</v>
      </c>
      <c r="D19" s="2" t="s">
        <v>28</v>
      </c>
      <c r="E19" s="2">
        <v>2000</v>
      </c>
      <c r="F19" s="3">
        <v>1</v>
      </c>
      <c r="G19" s="4"/>
      <c r="H19" s="5">
        <f t="shared" si="2"/>
        <v>0</v>
      </c>
      <c r="L19" s="21"/>
      <c r="M19" s="21"/>
      <c r="N19" s="21"/>
      <c r="O19" s="21"/>
    </row>
    <row r="20" spans="1:15" ht="16.5" hidden="1" x14ac:dyDescent="0.15">
      <c r="A20" s="36" t="s">
        <v>31</v>
      </c>
      <c r="B20" s="36"/>
      <c r="C20" s="36"/>
      <c r="D20" s="36"/>
      <c r="E20" s="36"/>
      <c r="F20" s="36"/>
      <c r="G20" s="36"/>
      <c r="H20" s="6">
        <f>SUM(H18:H19)</f>
        <v>0</v>
      </c>
    </row>
    <row r="21" spans="1:15" ht="16.5" hidden="1" x14ac:dyDescent="0.15">
      <c r="A21" s="2" t="s">
        <v>32</v>
      </c>
      <c r="B21" s="2" t="s">
        <v>33</v>
      </c>
      <c r="C21" s="2" t="s">
        <v>34</v>
      </c>
      <c r="D21" s="2" t="s">
        <v>58</v>
      </c>
      <c r="E21" s="2">
        <v>10</v>
      </c>
      <c r="F21" s="3">
        <v>0</v>
      </c>
      <c r="G21" s="4"/>
      <c r="H21" s="5">
        <f t="shared" ref="H21:H24" si="3">E21*G21*F21</f>
        <v>0</v>
      </c>
      <c r="I21" s="18"/>
      <c r="J21" s="20"/>
      <c r="K21" s="20"/>
      <c r="L21" s="20"/>
      <c r="M21" s="20"/>
      <c r="N21" s="20"/>
    </row>
    <row r="22" spans="1:15" ht="16.5" hidden="1" x14ac:dyDescent="0.15">
      <c r="A22" s="30" t="s">
        <v>35</v>
      </c>
      <c r="B22" s="2" t="s">
        <v>33</v>
      </c>
      <c r="C22" s="2" t="s">
        <v>36</v>
      </c>
      <c r="D22" s="2" t="s">
        <v>60</v>
      </c>
      <c r="E22" s="2">
        <v>100</v>
      </c>
      <c r="F22" s="3">
        <v>5</v>
      </c>
      <c r="G22" s="4"/>
      <c r="H22" s="5">
        <f t="shared" si="3"/>
        <v>0</v>
      </c>
      <c r="I22" s="18"/>
      <c r="J22" s="20"/>
      <c r="K22" s="19"/>
      <c r="L22" s="19"/>
      <c r="M22" s="19"/>
    </row>
    <row r="23" spans="1:15" ht="16.5" hidden="1" x14ac:dyDescent="0.15">
      <c r="A23" s="30"/>
      <c r="B23" s="2" t="s">
        <v>37</v>
      </c>
      <c r="C23" s="2" t="s">
        <v>38</v>
      </c>
      <c r="D23" s="2" t="s">
        <v>59</v>
      </c>
      <c r="E23" s="2">
        <v>100</v>
      </c>
      <c r="F23" s="17">
        <v>4</v>
      </c>
      <c r="G23" s="4"/>
      <c r="H23" s="5">
        <f t="shared" si="3"/>
        <v>0</v>
      </c>
      <c r="I23" s="18"/>
      <c r="J23" s="18"/>
      <c r="K23" s="19"/>
      <c r="L23" s="19"/>
    </row>
    <row r="24" spans="1:15" ht="16.5" hidden="1" x14ac:dyDescent="0.15">
      <c r="A24" s="30"/>
      <c r="B24" s="2" t="s">
        <v>39</v>
      </c>
      <c r="C24" s="2" t="s">
        <v>40</v>
      </c>
      <c r="D24" s="2" t="s">
        <v>59</v>
      </c>
      <c r="E24" s="2">
        <v>100</v>
      </c>
      <c r="F24" s="17">
        <v>8</v>
      </c>
      <c r="G24" s="4"/>
      <c r="H24" s="5">
        <f t="shared" si="3"/>
        <v>0</v>
      </c>
      <c r="J24" s="18"/>
      <c r="K24" s="19"/>
    </row>
    <row r="25" spans="1:15" ht="16.5" hidden="1" x14ac:dyDescent="0.15">
      <c r="A25" s="36" t="s">
        <v>41</v>
      </c>
      <c r="B25" s="36"/>
      <c r="C25" s="36"/>
      <c r="D25" s="36"/>
      <c r="E25" s="36"/>
      <c r="F25" s="36"/>
      <c r="G25" s="36"/>
      <c r="H25" s="6">
        <f>SUM(H21:H24)</f>
        <v>0</v>
      </c>
    </row>
    <row r="26" spans="1:15" ht="16.5" x14ac:dyDescent="0.15">
      <c r="A26" s="7" t="s">
        <v>42</v>
      </c>
      <c r="B26" s="27">
        <f>H25+H20+H17+H13+H7</f>
        <v>140768</v>
      </c>
      <c r="C26" s="28"/>
      <c r="D26" s="28"/>
      <c r="E26" s="28"/>
      <c r="F26" s="28"/>
      <c r="G26" s="28"/>
      <c r="H26" s="29"/>
    </row>
    <row r="27" spans="1:15" ht="16.5" x14ac:dyDescent="0.15">
      <c r="A27" s="7" t="s">
        <v>43</v>
      </c>
      <c r="B27" s="27">
        <f>B26*0.1</f>
        <v>14076.800000000001</v>
      </c>
      <c r="C27" s="28"/>
      <c r="D27" s="28"/>
      <c r="E27" s="28"/>
      <c r="F27" s="28"/>
      <c r="G27" s="28"/>
      <c r="H27" s="29"/>
    </row>
    <row r="28" spans="1:15" ht="33" x14ac:dyDescent="0.15">
      <c r="A28" s="8" t="s">
        <v>44</v>
      </c>
      <c r="B28" s="2" t="s">
        <v>45</v>
      </c>
      <c r="C28" s="31" t="s">
        <v>46</v>
      </c>
      <c r="D28" s="32"/>
      <c r="E28" s="9">
        <f>B26+B27</f>
        <v>154844.79999999999</v>
      </c>
      <c r="F28" s="10">
        <v>0.06</v>
      </c>
      <c r="G28" s="5">
        <f>E28*F28</f>
        <v>9290.6879999999983</v>
      </c>
      <c r="H28" s="8" t="s">
        <v>44</v>
      </c>
    </row>
    <row r="29" spans="1:15" ht="33" x14ac:dyDescent="0.15">
      <c r="A29" s="11" t="s">
        <v>47</v>
      </c>
      <c r="B29" s="35">
        <f>E28+G28</f>
        <v>164135.48799999998</v>
      </c>
      <c r="C29" s="35"/>
      <c r="D29" s="35"/>
      <c r="E29" s="35"/>
      <c r="F29" s="35"/>
      <c r="G29" s="35"/>
      <c r="H29" s="35"/>
    </row>
  </sheetData>
  <mergeCells count="16">
    <mergeCell ref="A1:H1"/>
    <mergeCell ref="B29:H29"/>
    <mergeCell ref="A3:A4"/>
    <mergeCell ref="A7:G7"/>
    <mergeCell ref="A13:G13"/>
    <mergeCell ref="A17:G17"/>
    <mergeCell ref="A20:G20"/>
    <mergeCell ref="A25:G25"/>
    <mergeCell ref="A8:A12"/>
    <mergeCell ref="B3:B4"/>
    <mergeCell ref="B26:H26"/>
    <mergeCell ref="A14:A16"/>
    <mergeCell ref="C28:D28"/>
    <mergeCell ref="A22:A24"/>
    <mergeCell ref="A18:A19"/>
    <mergeCell ref="B27:H27"/>
  </mergeCells>
  <phoneticPr fontId="6" type="noConversion"/>
  <pageMargins left="0.75" right="0.75" top="1" bottom="1" header="0.51" footer="0.51"/>
  <pageSetup paperSize="9" scale="96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6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2018-06-14T10:15:33Z</cp:lastPrinted>
  <dcterms:created xsi:type="dcterms:W3CDTF">2018-06-13T15:26:44Z</dcterms:created>
  <dcterms:modified xsi:type="dcterms:W3CDTF">2018-06-23T11:38:18Z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