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2" activeTab="2"/>
  </bookViews>
  <sheets>
    <sheet name="总计" sheetId="21" state="hidden" r:id="rId1"/>
    <sheet name="Sheet3" sheetId="24" state="hidden" r:id="rId2"/>
    <sheet name="媒体拜访" sheetId="23" r:id="rId3"/>
    <sheet name="机票-六折版 " sheetId="20" state="hidden" r:id="rId4"/>
    <sheet name="希尔顿" sheetId="8" state="hidden" r:id="rId5"/>
  </sheets>
  <calcPr calcId="144525" concurrentCalc="0"/>
</workbook>
</file>

<file path=xl/sharedStrings.xml><?xml version="1.0" encoding="utf-8"?>
<sst xmlns="http://schemas.openxmlformats.org/spreadsheetml/2006/main" count="153" uniqueCount="123">
  <si>
    <t>凯迪拉克XT6实拍&amp;设计品鉴
预算（机票六折）</t>
  </si>
  <si>
    <t>旅行社
Agency</t>
  </si>
  <si>
    <t>机票</t>
  </si>
  <si>
    <t>合计
Grand Total</t>
  </si>
  <si>
    <t>凯迪拉克XT6 项目</t>
  </si>
  <si>
    <t>设计品鉴
Agency</t>
  </si>
  <si>
    <t>科技品鉴</t>
  </si>
  <si>
    <t>申请费用-395000</t>
  </si>
  <si>
    <t xml:space="preserve">Event:                 </t>
  </si>
  <si>
    <t>凯迪拉克主编吹风会</t>
  </si>
  <si>
    <t xml:space="preserve">Date:                  </t>
  </si>
  <si>
    <t>康辉集团北京国际会议展览有限公司</t>
  </si>
  <si>
    <t xml:space="preserve">VENUE:                  </t>
  </si>
  <si>
    <t>2019年5月23-24日</t>
  </si>
  <si>
    <t xml:space="preserve">Project No:               </t>
  </si>
  <si>
    <t>凯迪拉克拜访</t>
  </si>
  <si>
    <t xml:space="preserve">Number of person:       </t>
  </si>
  <si>
    <t xml:space="preserve">项目 Item </t>
  </si>
  <si>
    <t>明细 Description</t>
  </si>
  <si>
    <t>单价 Unit Cost</t>
  </si>
  <si>
    <t>次数 Time</t>
  </si>
  <si>
    <t>数量 Qty.</t>
  </si>
  <si>
    <t>合计 Total</t>
  </si>
  <si>
    <t>备注 Remark</t>
  </si>
  <si>
    <t>Transportation/大巴需求（根据媒体具体航班调整需求）</t>
  </si>
  <si>
    <t>用车安排</t>
  </si>
  <si>
    <t>GL8（全天）</t>
  </si>
  <si>
    <t>新中关-易车大厦-东隅酒店</t>
  </si>
  <si>
    <t>GL9（全天）</t>
  </si>
  <si>
    <t>东隅酒店-西北旺网易-睆南水乡-中关村天使大厦-东隅酒店</t>
  </si>
  <si>
    <t>Others/其他</t>
  </si>
  <si>
    <t>工作人员报销费用</t>
  </si>
  <si>
    <r>
      <rPr>
        <sz val="9"/>
        <rFont val="微软雅黑"/>
        <charset val="134"/>
      </rPr>
      <t>总计（Net）</t>
    </r>
  </si>
  <si>
    <t>服务费（10%）</t>
  </si>
  <si>
    <t>总计（不含增值税6%）</t>
  </si>
  <si>
    <t>总计（含增值税6%）</t>
  </si>
  <si>
    <t>Client:</t>
  </si>
  <si>
    <r>
      <rPr>
        <sz val="9"/>
        <rFont val="宋体"/>
        <charset val="134"/>
      </rPr>
      <t>凯迪拉克</t>
    </r>
  </si>
  <si>
    <t>To:</t>
  </si>
  <si>
    <t>Fax:</t>
  </si>
  <si>
    <t>From:</t>
  </si>
  <si>
    <t>Date</t>
  </si>
  <si>
    <t>Project:</t>
  </si>
  <si>
    <t>凯迪拉克XT6实拍&amp;设计品鉴</t>
  </si>
  <si>
    <r>
      <rPr>
        <b/>
        <sz val="9"/>
        <color indexed="9"/>
        <rFont val="宋体"/>
        <charset val="134"/>
      </rPr>
      <t>编号</t>
    </r>
    <r>
      <rPr>
        <b/>
        <sz val="9"/>
        <color indexed="9"/>
        <rFont val="Arial"/>
        <charset val="134"/>
      </rPr>
      <t>No.</t>
    </r>
  </si>
  <si>
    <r>
      <rPr>
        <b/>
        <sz val="9"/>
        <color indexed="9"/>
        <rFont val="宋体"/>
        <charset val="134"/>
      </rPr>
      <t>项目</t>
    </r>
    <r>
      <rPr>
        <b/>
        <sz val="9"/>
        <color indexed="9"/>
        <rFont val="Arial"/>
        <charset val="134"/>
      </rPr>
      <t xml:space="preserve"> Item </t>
    </r>
  </si>
  <si>
    <r>
      <rPr>
        <b/>
        <sz val="9"/>
        <color indexed="9"/>
        <rFont val="宋体"/>
        <charset val="134"/>
      </rPr>
      <t>明细</t>
    </r>
    <r>
      <rPr>
        <b/>
        <sz val="9"/>
        <color indexed="9"/>
        <rFont val="Arial"/>
        <charset val="134"/>
      </rPr>
      <t xml:space="preserve"> Description</t>
    </r>
  </si>
  <si>
    <r>
      <rPr>
        <b/>
        <sz val="9"/>
        <color indexed="9"/>
        <rFont val="宋体"/>
        <charset val="134"/>
      </rPr>
      <t>说明</t>
    </r>
    <r>
      <rPr>
        <b/>
        <sz val="9"/>
        <color indexed="9"/>
        <rFont val="Arial"/>
        <charset val="134"/>
      </rPr>
      <t xml:space="preserve"> Remark</t>
    </r>
  </si>
  <si>
    <r>
      <rPr>
        <b/>
        <sz val="9"/>
        <color indexed="9"/>
        <rFont val="宋体"/>
        <charset val="134"/>
      </rPr>
      <t>单价</t>
    </r>
    <r>
      <rPr>
        <b/>
        <sz val="9"/>
        <color indexed="9"/>
        <rFont val="Arial"/>
        <charset val="134"/>
      </rPr>
      <t>Unit Price</t>
    </r>
  </si>
  <si>
    <t>折扣</t>
  </si>
  <si>
    <r>
      <rPr>
        <b/>
        <sz val="9"/>
        <color indexed="9"/>
        <rFont val="宋体"/>
        <charset val="134"/>
      </rPr>
      <t>数目</t>
    </r>
    <r>
      <rPr>
        <b/>
        <sz val="9"/>
        <color indexed="9"/>
        <rFont val="Arial"/>
        <charset val="134"/>
      </rPr>
      <t>/</t>
    </r>
    <r>
      <rPr>
        <b/>
        <sz val="9"/>
        <color indexed="9"/>
        <rFont val="宋体"/>
        <charset val="134"/>
      </rPr>
      <t>单位</t>
    </r>
    <r>
      <rPr>
        <b/>
        <sz val="9"/>
        <color indexed="9"/>
        <rFont val="Arial"/>
        <charset val="134"/>
      </rPr>
      <t xml:space="preserve"> Qty.</t>
    </r>
  </si>
  <si>
    <r>
      <rPr>
        <b/>
        <sz val="9"/>
        <color indexed="9"/>
        <rFont val="宋体"/>
        <charset val="134"/>
      </rPr>
      <t>小计</t>
    </r>
    <r>
      <rPr>
        <b/>
        <sz val="9"/>
        <color indexed="9"/>
        <rFont val="Arial"/>
        <charset val="134"/>
      </rPr>
      <t>Total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</si>
  <si>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交通</t>
    </r>
    <r>
      <rPr>
        <b/>
        <sz val="9"/>
        <rFont val="Arial"/>
        <charset val="134"/>
      </rPr>
      <t xml:space="preserve"> </t>
    </r>
  </si>
  <si>
    <r>
      <rPr>
        <sz val="9"/>
        <rFont val="宋体"/>
        <charset val="134"/>
      </rPr>
      <t>媒体机票</t>
    </r>
    <r>
      <rPr>
        <sz val="9"/>
        <rFont val="Arial"/>
        <charset val="134"/>
      </rPr>
      <t xml:space="preserve"> 
Media airfare 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</si>
  <si>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BJ-SH-BJ) Economy </t>
    </r>
  </si>
  <si>
    <r>
      <rPr>
        <sz val="9"/>
        <rFont val="宋体"/>
        <charset val="134"/>
      </rPr>
      <t>人次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</si>
  <si>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GZ-SH-GZ) Economy 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</si>
  <si>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CD-SH-CD) Economy 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</si>
  <si>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CC-SH-CC) Economy 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</si>
  <si>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CQ-SH-CQ) Economy </t>
    </r>
  </si>
  <si>
    <r>
      <rPr>
        <sz val="9"/>
        <rFont val="宋体"/>
        <charset val="134"/>
      </rPr>
      <t>媒体往返机票
（</t>
    </r>
    <r>
      <rPr>
        <sz val="9"/>
        <rFont val="Arial"/>
        <charset val="134"/>
      </rPr>
      <t xml:space="preserve">SZ-SH-SZ) Economy </t>
    </r>
  </si>
  <si>
    <r>
      <rPr>
        <sz val="9"/>
        <rFont val="宋体"/>
        <charset val="134"/>
      </rPr>
      <t>工作人员机票</t>
    </r>
    <r>
      <rPr>
        <sz val="9"/>
        <rFont val="Arial"/>
        <charset val="134"/>
      </rPr>
      <t xml:space="preserve"> 
Media airfare </t>
    </r>
  </si>
  <si>
    <r>
      <rPr>
        <sz val="9"/>
        <rFont val="宋体"/>
        <charset val="134"/>
      </rPr>
      <t>往返机票
（</t>
    </r>
    <r>
      <rPr>
        <sz val="9"/>
        <rFont val="Arial"/>
        <charset val="134"/>
      </rPr>
      <t xml:space="preserve">BJ-SH-BJ) Economy </t>
    </r>
  </si>
  <si>
    <r>
      <rPr>
        <b/>
        <sz val="9"/>
        <color indexed="9"/>
        <rFont val="宋体"/>
        <charset val="134"/>
      </rPr>
      <t xml:space="preserve">总计
</t>
    </r>
    <r>
      <rPr>
        <b/>
        <sz val="9"/>
        <color indexed="9"/>
        <rFont val="Arial"/>
        <charset val="134"/>
      </rPr>
      <t>Grand Total</t>
    </r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</si>
  <si>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</si>
  <si>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</si>
  <si>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</si>
  <si>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</si>
  <si>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</si>
  <si>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</si>
  <si>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</si>
  <si>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</si>
  <si>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</si>
  <si>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</si>
  <si>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</si>
  <si>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公付房费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</si>
  <si>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</si>
  <si>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</si>
  <si>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</si>
  <si>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</si>
  <si>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</si>
  <si>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</si>
  <si>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</si>
  <si>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</si>
  <si>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</si>
  <si>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</si>
  <si>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rPr>
        <sz val="9"/>
        <rFont val="微软雅黑"/>
        <charset val="134"/>
      </rPr>
      <t xml:space="preserve">媒体自助餐
</t>
    </r>
    <r>
      <rPr>
        <sz val="9"/>
        <color indexed="10"/>
        <rFont val="微软雅黑"/>
        <charset val="134"/>
      </rPr>
      <t>需</t>
    </r>
    <r>
      <rPr>
        <sz val="9"/>
        <color indexed="10"/>
        <rFont val="微软雅黑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</si>
  <si>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</si>
  <si>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</si>
  <si>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</si>
  <si>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</si>
  <si>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</si>
  <si>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</si>
  <si>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</si>
  <si>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</si>
  <si>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</si>
  <si>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</si>
  <si>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</si>
  <si>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</si>
  <si>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</si>
  <si>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</si>
  <si>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</si>
  <si>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</si>
  <si>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</si>
  <si>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</si>
  <si>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</si>
  <si>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</si>
  <si>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</si>
  <si>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</si>
  <si>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</si>
  <si>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</si>
  <si>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</si>
  <si>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</si>
  <si>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</si>
  <si>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</si>
  <si>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</si>
  <si>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</si>
  <si>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</si>
  <si>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</si>
  <si>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t>实报实销</t>
  </si>
  <si>
    <t>服务费</t>
  </si>
  <si>
    <t>税金</t>
  </si>
  <si>
    <r>
      <rPr>
        <b/>
        <sz val="9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</si>
</sst>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[$￥-804]#,##0;[Red][$￥-804]#,##0"/>
    <numFmt numFmtId="178" formatCode="0_);[Red]\(0\)"/>
    <numFmt numFmtId="179" formatCode="#,##0;[Red]#,##0"/>
  </numFmts>
  <fonts count="63">
    <font>
      <sz val="12"/>
      <name val="宋体"/>
      <charset val="134"/>
    </font>
    <font>
      <sz val="9"/>
      <name val="微软雅黑"/>
      <charset val="134"/>
    </font>
    <font>
      <sz val="9"/>
      <name val="Arial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sz val="9"/>
      <color indexed="10"/>
      <name val="微软雅黑"/>
      <charset val="134"/>
    </font>
    <font>
      <sz val="9"/>
      <color indexed="8"/>
      <name val="微软雅黑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color indexed="9"/>
      <name val="Arial"/>
      <charset val="134"/>
    </font>
    <font>
      <b/>
      <sz val="9"/>
      <color indexed="9"/>
      <name val="宋体"/>
      <charset val="134"/>
    </font>
    <font>
      <sz val="12"/>
      <name val="Arial"/>
      <charset val="134"/>
    </font>
    <font>
      <sz val="10"/>
      <name val="微软雅黑"/>
      <charset val="134"/>
    </font>
    <font>
      <b/>
      <sz val="9"/>
      <color theme="0"/>
      <name val="微软雅黑"/>
      <charset val="134"/>
    </font>
    <font>
      <sz val="9"/>
      <color theme="0"/>
      <name val="微软雅黑"/>
      <charset val="134"/>
    </font>
    <font>
      <b/>
      <sz val="16"/>
      <name val="微软雅黑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明朝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Verdana"/>
      <charset val="134"/>
    </font>
    <font>
      <sz val="10"/>
      <name val="宋体"/>
      <charset val="134"/>
    </font>
    <font>
      <b/>
      <sz val="9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4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7" borderId="31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22" borderId="0" applyNumberFormat="0" applyBorder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7" borderId="33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8" fillId="36" borderId="35" applyNumberFormat="0" applyAlignment="0" applyProtection="0">
      <alignment vertical="center"/>
    </xf>
    <xf numFmtId="0" fontId="39" fillId="6" borderId="36" applyNumberFormat="0" applyProtection="0">
      <alignment vertical="center"/>
    </xf>
    <xf numFmtId="0" fontId="40" fillId="36" borderId="31" applyNumberFormat="0" applyAlignment="0" applyProtection="0">
      <alignment vertical="center"/>
    </xf>
    <xf numFmtId="0" fontId="41" fillId="38" borderId="37" applyNumberForma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0" borderId="40" applyNumberForma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6" fillId="39" borderId="0" applyNumberFormat="0" applyBorder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51" borderId="0" applyNumberFormat="0" applyBorder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6" fillId="24" borderId="0" applyNumberFormat="0" applyBorder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6" fillId="6" borderId="0" applyNumberFormat="0" applyBorder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40" borderId="0" applyNumberFormat="0" applyBorder="0" applyProtection="0">
      <alignment vertical="center"/>
    </xf>
    <xf numFmtId="0" fontId="2" fillId="0" borderId="0"/>
    <xf numFmtId="0" fontId="46" fillId="0" borderId="0"/>
    <xf numFmtId="0" fontId="26" fillId="58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26" fillId="32" borderId="0" applyNumberFormat="0" applyBorder="0" applyProtection="0">
      <alignment vertical="center"/>
    </xf>
    <xf numFmtId="0" fontId="26" fillId="22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26" fillId="23" borderId="0" applyNumberFormat="0" applyBorder="0" applyProtection="0">
      <alignment vertical="center"/>
    </xf>
    <xf numFmtId="0" fontId="35" fillId="43" borderId="0" applyNumberFormat="0" applyBorder="0" applyProtection="0">
      <alignment vertical="center"/>
    </xf>
    <xf numFmtId="0" fontId="35" fillId="32" borderId="0" applyNumberFormat="0" applyBorder="0" applyProtection="0">
      <alignment vertical="center"/>
    </xf>
    <xf numFmtId="0" fontId="35" fillId="40" borderId="0" applyNumberFormat="0" applyBorder="0" applyProtection="0">
      <alignment vertical="center"/>
    </xf>
    <xf numFmtId="0" fontId="35" fillId="59" borderId="0" applyNumberFormat="0" applyBorder="0" applyProtection="0">
      <alignment vertical="center"/>
    </xf>
    <xf numFmtId="0" fontId="35" fillId="60" borderId="0" applyNumberFormat="0" applyBorder="0" applyProtection="0">
      <alignment vertical="center"/>
    </xf>
    <xf numFmtId="0" fontId="35" fillId="61" borderId="0" applyNumberFormat="0" applyBorder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5" fillId="63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5" fillId="64" borderId="0" applyNumberFormat="0" applyBorder="0" applyProtection="0">
      <alignment vertical="center"/>
    </xf>
    <xf numFmtId="0" fontId="35" fillId="59" borderId="0" applyNumberFormat="0" applyBorder="0" applyProtection="0">
      <alignment vertical="center"/>
    </xf>
    <xf numFmtId="0" fontId="35" fillId="60" borderId="0" applyNumberFormat="0" applyBorder="0" applyProtection="0">
      <alignment vertical="center"/>
    </xf>
    <xf numFmtId="0" fontId="35" fillId="62" borderId="0" applyNumberFormat="0" applyBorder="0" applyProtection="0">
      <alignment vertical="center"/>
    </xf>
    <xf numFmtId="0" fontId="47" fillId="39" borderId="0" applyNumberFormat="0" applyBorder="0" applyProtection="0">
      <alignment vertical="center"/>
    </xf>
    <xf numFmtId="0" fontId="52" fillId="4" borderId="36" applyNumberFormat="0" applyProtection="0">
      <alignment vertical="center"/>
    </xf>
    <xf numFmtId="0" fontId="53" fillId="5" borderId="42" applyNumberFormat="0" applyProtection="0">
      <alignment vertical="center"/>
    </xf>
    <xf numFmtId="0" fontId="47" fillId="39" borderId="0" applyNumberFormat="0" applyBorder="0" applyAlignment="0" applyProtection="0">
      <alignment vertical="center"/>
    </xf>
    <xf numFmtId="44" fontId="46" fillId="0" borderId="0" applyFont="0" applyFill="0" applyBorder="0" applyAlignment="0" applyProtection="0"/>
    <xf numFmtId="0" fontId="55" fillId="0" borderId="0" applyNumberFormat="0" applyBorder="0" applyProtection="0">
      <alignment vertical="center"/>
    </xf>
    <xf numFmtId="0" fontId="54" fillId="51" borderId="0" applyNumberFormat="0" applyBorder="0" applyProtection="0">
      <alignment vertical="center"/>
    </xf>
    <xf numFmtId="0" fontId="56" fillId="0" borderId="43" applyNumberFormat="0" applyProtection="0">
      <alignment vertical="center"/>
    </xf>
    <xf numFmtId="0" fontId="57" fillId="0" borderId="44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58" fillId="0" borderId="45" applyNumberFormat="0" applyProtection="0">
      <alignment vertical="center"/>
    </xf>
    <xf numFmtId="0" fontId="59" fillId="65" borderId="0" applyNumberFormat="0" applyBorder="0" applyProtection="0">
      <alignment vertical="center"/>
    </xf>
    <xf numFmtId="0" fontId="60" fillId="0" borderId="0"/>
    <xf numFmtId="0" fontId="46" fillId="0" borderId="0">
      <alignment vertical="center"/>
    </xf>
    <xf numFmtId="177" fontId="61" fillId="0" borderId="0"/>
    <xf numFmtId="0" fontId="46" fillId="66" borderId="46" applyNumberFormat="0" applyProtection="0">
      <alignment vertical="center"/>
    </xf>
    <xf numFmtId="0" fontId="24" fillId="4" borderId="32" applyNumberFormat="0" applyProtection="0">
      <alignment vertical="center"/>
    </xf>
    <xf numFmtId="0" fontId="27" fillId="0" borderId="0"/>
    <xf numFmtId="0" fontId="46" fillId="0" borderId="0">
      <alignment vertical="center"/>
    </xf>
    <xf numFmtId="0" fontId="48" fillId="0" borderId="0" applyNumberFormat="0" applyBorder="0" applyProtection="0">
      <alignment vertical="center"/>
    </xf>
    <xf numFmtId="0" fontId="49" fillId="0" borderId="41" applyNumberFormat="0" applyProtection="0">
      <alignment vertical="center"/>
    </xf>
    <xf numFmtId="0" fontId="50" fillId="0" borderId="0" applyNumberFormat="0" applyBorder="0" applyProtection="0">
      <alignment vertical="center"/>
    </xf>
    <xf numFmtId="0" fontId="51" fillId="0" borderId="0"/>
    <xf numFmtId="0" fontId="46" fillId="0" borderId="0"/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34" fillId="0" borderId="0"/>
    <xf numFmtId="0" fontId="27" fillId="0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4" fontId="1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readingOrder="1"/>
    </xf>
    <xf numFmtId="176" fontId="1" fillId="0" borderId="9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/>
    </xf>
    <xf numFmtId="0" fontId="2" fillId="0" borderId="0" xfId="63"/>
    <xf numFmtId="0" fontId="7" fillId="0" borderId="0" xfId="63" applyFont="1" applyAlignment="1">
      <alignment vertical="center"/>
    </xf>
    <xf numFmtId="0" fontId="2" fillId="0" borderId="0" xfId="63" applyAlignment="1">
      <alignment vertical="center"/>
    </xf>
    <xf numFmtId="40" fontId="2" fillId="0" borderId="0" xfId="63" applyNumberFormat="1" applyAlignment="1">
      <alignment horizontal="right" vertical="center"/>
    </xf>
    <xf numFmtId="0" fontId="2" fillId="0" borderId="0" xfId="63" applyAlignment="1">
      <alignment horizontal="center" vertical="center"/>
    </xf>
    <xf numFmtId="49" fontId="2" fillId="0" borderId="12" xfId="63" applyNumberFormat="1" applyBorder="1" applyAlignment="1">
      <alignment horizontal="left" vertical="top"/>
    </xf>
    <xf numFmtId="0" fontId="2" fillId="2" borderId="12" xfId="63" applyFill="1" applyBorder="1" applyAlignment="1">
      <alignment horizontal="left" vertical="top"/>
    </xf>
    <xf numFmtId="0" fontId="2" fillId="2" borderId="12" xfId="63" applyFill="1" applyBorder="1" applyAlignment="1">
      <alignment horizontal="center" vertical="top"/>
    </xf>
    <xf numFmtId="0" fontId="2" fillId="2" borderId="12" xfId="63" applyFill="1" applyBorder="1" applyAlignment="1">
      <alignment horizontal="left" vertical="top" wrapText="1"/>
    </xf>
    <xf numFmtId="49" fontId="2" fillId="0" borderId="13" xfId="63" applyNumberFormat="1" applyBorder="1" applyAlignment="1">
      <alignment horizontal="left" vertical="top"/>
    </xf>
    <xf numFmtId="0" fontId="8" fillId="2" borderId="12" xfId="63" applyFont="1" applyFill="1" applyBorder="1" applyAlignment="1">
      <alignment horizontal="left" vertical="top"/>
    </xf>
    <xf numFmtId="0" fontId="9" fillId="8" borderId="14" xfId="102" applyFont="1" applyFill="1" applyBorder="1">
      <alignment vertical="center"/>
    </xf>
    <xf numFmtId="0" fontId="9" fillId="8" borderId="15" xfId="102" applyFont="1" applyFill="1" applyBorder="1">
      <alignment vertical="center"/>
    </xf>
    <xf numFmtId="40" fontId="9" fillId="8" borderId="15" xfId="110" applyNumberFormat="1" applyFont="1" applyFill="1" applyBorder="1" applyAlignment="1">
      <alignment horizontal="right" vertical="center"/>
    </xf>
    <xf numFmtId="40" fontId="10" fillId="8" borderId="15" xfId="110" applyNumberFormat="1" applyFont="1" applyFill="1" applyBorder="1" applyAlignment="1">
      <alignment horizontal="right" vertical="center"/>
    </xf>
    <xf numFmtId="178" fontId="9" fillId="8" borderId="15" xfId="102" applyNumberFormat="1" applyFont="1" applyFill="1" applyBorder="1">
      <alignment vertical="center"/>
    </xf>
    <xf numFmtId="0" fontId="7" fillId="5" borderId="16" xfId="102" applyFont="1" applyFill="1" applyBorder="1" applyAlignment="1">
      <alignment horizontal="left" vertical="center"/>
    </xf>
    <xf numFmtId="0" fontId="7" fillId="5" borderId="12" xfId="102" applyFont="1" applyFill="1" applyBorder="1">
      <alignment vertical="center"/>
    </xf>
    <xf numFmtId="0" fontId="2" fillId="0" borderId="16" xfId="102" applyFont="1" applyBorder="1" applyAlignment="1">
      <alignment horizontal="center" vertical="center"/>
    </xf>
    <xf numFmtId="0" fontId="11" fillId="0" borderId="17" xfId="102" applyFont="1" applyBorder="1" applyAlignment="1" applyProtection="1">
      <alignment horizontal="left" vertical="center" wrapText="1"/>
      <protection hidden="1"/>
    </xf>
    <xf numFmtId="0" fontId="2" fillId="0" borderId="17" xfId="107" applyFont="1" applyBorder="1" applyAlignment="1" applyProtection="1">
      <alignment horizontal="left" vertical="center" wrapText="1"/>
      <protection locked="0"/>
    </xf>
    <xf numFmtId="40" fontId="2" fillId="0" borderId="17" xfId="110" applyNumberFormat="1" applyFont="1" applyBorder="1" applyAlignment="1">
      <alignment horizontal="right" vertical="center"/>
    </xf>
    <xf numFmtId="0" fontId="2" fillId="0" borderId="17" xfId="102" applyFont="1" applyBorder="1">
      <alignment vertical="center"/>
    </xf>
    <xf numFmtId="0" fontId="2" fillId="0" borderId="18" xfId="102" applyFont="1" applyBorder="1" applyAlignment="1">
      <alignment horizontal="center" vertical="center"/>
    </xf>
    <xf numFmtId="0" fontId="2" fillId="0" borderId="17" xfId="102" applyFont="1" applyBorder="1" applyAlignment="1" applyProtection="1">
      <alignment horizontal="left" vertical="center" wrapText="1"/>
      <protection hidden="1"/>
    </xf>
    <xf numFmtId="0" fontId="9" fillId="9" borderId="19" xfId="102" applyFont="1" applyFill="1" applyBorder="1" applyAlignment="1">
      <alignment horizontal="right" vertical="center" wrapText="1"/>
    </xf>
    <xf numFmtId="0" fontId="9" fillId="9" borderId="12" xfId="102" applyFont="1" applyFill="1" applyBorder="1" applyAlignment="1">
      <alignment horizontal="right" vertical="center" wrapText="1"/>
    </xf>
    <xf numFmtId="0" fontId="9" fillId="9" borderId="20" xfId="102" applyFont="1" applyFill="1" applyBorder="1" applyAlignment="1">
      <alignment horizontal="right" vertical="center" wrapText="1"/>
    </xf>
    <xf numFmtId="40" fontId="2" fillId="2" borderId="12" xfId="63" applyNumberFormat="1" applyFill="1" applyBorder="1" applyAlignment="1">
      <alignment horizontal="right"/>
    </xf>
    <xf numFmtId="40" fontId="2" fillId="2" borderId="13" xfId="63" applyNumberFormat="1" applyFill="1" applyBorder="1" applyAlignment="1">
      <alignment horizontal="right"/>
    </xf>
    <xf numFmtId="40" fontId="9" fillId="8" borderId="21" xfId="110" applyNumberFormat="1" applyFont="1" applyFill="1" applyBorder="1" applyAlignment="1">
      <alignment horizontal="right" vertical="center"/>
    </xf>
    <xf numFmtId="0" fontId="7" fillId="0" borderId="0" xfId="63" applyFont="1" applyAlignment="1">
      <alignment horizontal="center" vertical="center"/>
    </xf>
    <xf numFmtId="40" fontId="7" fillId="5" borderId="20" xfId="102" applyNumberFormat="1" applyFont="1" applyFill="1" applyBorder="1" applyAlignment="1">
      <alignment horizontal="right" vertical="center"/>
    </xf>
    <xf numFmtId="40" fontId="2" fillId="0" borderId="20" xfId="102" applyNumberFormat="1" applyFont="1" applyBorder="1" applyAlignment="1">
      <alignment horizontal="right" vertical="center"/>
    </xf>
    <xf numFmtId="40" fontId="9" fillId="9" borderId="20" xfId="110" applyNumberFormat="1" applyFont="1" applyFill="1" applyBorder="1" applyAlignment="1">
      <alignment horizontal="right" vertical="center"/>
    </xf>
    <xf numFmtId="0" fontId="1" fillId="2" borderId="0" xfId="97" applyFont="1" applyFill="1" applyAlignment="1">
      <alignment horizontal="center" vertical="center"/>
    </xf>
    <xf numFmtId="0" fontId="1" fillId="0" borderId="0" xfId="97" applyFont="1" applyAlignment="1">
      <alignment horizontal="center" vertical="center"/>
    </xf>
    <xf numFmtId="0" fontId="1" fillId="0" borderId="0" xfId="97" applyFont="1" applyFill="1" applyAlignment="1">
      <alignment horizontal="center" vertical="center"/>
    </xf>
    <xf numFmtId="0" fontId="1" fillId="0" borderId="0" xfId="97" applyFont="1" applyFill="1" applyAlignment="1">
      <alignment horizontal="center" vertical="center"/>
    </xf>
    <xf numFmtId="0" fontId="1" fillId="10" borderId="0" xfId="97" applyFont="1" applyFill="1">
      <alignment vertical="center"/>
    </xf>
    <xf numFmtId="0" fontId="1" fillId="2" borderId="0" xfId="97" applyFont="1" applyFill="1">
      <alignment vertical="center"/>
    </xf>
    <xf numFmtId="0" fontId="1" fillId="2" borderId="0" xfId="97" applyFont="1" applyFill="1" applyAlignment="1">
      <alignment horizontal="left" vertical="center"/>
    </xf>
    <xf numFmtId="176" fontId="1" fillId="2" borderId="0" xfId="97" applyNumberFormat="1" applyFont="1" applyFill="1" applyAlignment="1">
      <alignment horizontal="center" vertical="center"/>
    </xf>
    <xf numFmtId="0" fontId="1" fillId="2" borderId="0" xfId="97" applyFont="1" applyFill="1" applyAlignment="1">
      <alignment vertical="center" wrapText="1"/>
    </xf>
    <xf numFmtId="0" fontId="1" fillId="2" borderId="22" xfId="97" applyFont="1" applyFill="1" applyBorder="1" applyAlignment="1">
      <alignment horizontal="left" vertical="center"/>
    </xf>
    <xf numFmtId="0" fontId="1" fillId="2" borderId="23" xfId="97" applyFont="1" applyFill="1" applyBorder="1" applyAlignment="1">
      <alignment vertical="center" wrapText="1"/>
    </xf>
    <xf numFmtId="0" fontId="1" fillId="2" borderId="24" xfId="97" applyFont="1" applyFill="1" applyBorder="1" applyAlignment="1">
      <alignment vertical="center" wrapText="1"/>
    </xf>
    <xf numFmtId="0" fontId="1" fillId="2" borderId="22" xfId="97" applyFont="1" applyFill="1" applyBorder="1" applyAlignment="1">
      <alignment vertical="center" wrapText="1"/>
    </xf>
    <xf numFmtId="0" fontId="1" fillId="2" borderId="18" xfId="97" applyFont="1" applyFill="1" applyBorder="1" applyAlignment="1">
      <alignment horizontal="left" vertical="center"/>
    </xf>
    <xf numFmtId="14" fontId="1" fillId="2" borderId="20" xfId="97" applyNumberFormat="1" applyFont="1" applyFill="1" applyBorder="1" applyAlignment="1">
      <alignment vertical="center"/>
    </xf>
    <xf numFmtId="14" fontId="1" fillId="2" borderId="17" xfId="97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" fillId="2" borderId="20" xfId="97" applyFont="1" applyFill="1" applyBorder="1" applyAlignment="1">
      <alignment vertical="center"/>
    </xf>
    <xf numFmtId="0" fontId="1" fillId="2" borderId="17" xfId="97" applyFont="1" applyFill="1" applyBorder="1" applyAlignment="1">
      <alignment vertical="center"/>
    </xf>
    <xf numFmtId="31" fontId="12" fillId="0" borderId="0" xfId="0" applyNumberFormat="1" applyFont="1" applyFill="1" applyBorder="1" applyAlignment="1">
      <alignment horizontal="left" vertical="center"/>
    </xf>
    <xf numFmtId="0" fontId="1" fillId="2" borderId="25" xfId="97" applyFont="1" applyFill="1" applyBorder="1" applyAlignment="1">
      <alignment horizontal="left" vertical="center"/>
    </xf>
    <xf numFmtId="0" fontId="1" fillId="2" borderId="26" xfId="97" applyFont="1" applyFill="1" applyBorder="1" applyAlignment="1">
      <alignment horizontal="left" vertical="center"/>
    </xf>
    <xf numFmtId="0" fontId="13" fillId="11" borderId="1" xfId="97" applyFont="1" applyFill="1" applyBorder="1" applyAlignment="1">
      <alignment horizontal="center" vertical="center" wrapText="1"/>
    </xf>
    <xf numFmtId="176" fontId="13" fillId="11" borderId="1" xfId="97" applyNumberFormat="1" applyFont="1" applyFill="1" applyBorder="1" applyAlignment="1">
      <alignment horizontal="center" vertical="center"/>
    </xf>
    <xf numFmtId="0" fontId="14" fillId="11" borderId="1" xfId="97" applyFont="1" applyFill="1" applyBorder="1" applyAlignment="1">
      <alignment horizontal="center" vertical="center" wrapText="1"/>
    </xf>
    <xf numFmtId="0" fontId="4" fillId="12" borderId="27" xfId="97" applyFont="1" applyFill="1" applyBorder="1" applyAlignment="1">
      <alignment vertical="center" wrapText="1"/>
    </xf>
    <xf numFmtId="0" fontId="4" fillId="12" borderId="10" xfId="97" applyFont="1" applyFill="1" applyBorder="1" applyAlignment="1">
      <alignment vertical="center" wrapText="1"/>
    </xf>
    <xf numFmtId="0" fontId="4" fillId="12" borderId="11" xfId="97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8" xfId="97" applyFont="1" applyFill="1" applyBorder="1" applyAlignment="1">
      <alignment horizontal="left" vertical="center" wrapText="1"/>
    </xf>
    <xf numFmtId="0" fontId="1" fillId="0" borderId="3" xfId="97" applyFont="1" applyFill="1" applyBorder="1" applyAlignment="1">
      <alignment horizontal="left" vertical="center" wrapText="1"/>
    </xf>
    <xf numFmtId="0" fontId="1" fillId="0" borderId="1" xfId="97" applyFont="1" applyFill="1" applyBorder="1" applyAlignment="1">
      <alignment horizontal="left" vertical="center" wrapText="1" readingOrder="1"/>
    </xf>
    <xf numFmtId="176" fontId="1" fillId="0" borderId="1" xfId="97" applyNumberFormat="1" applyFont="1" applyFill="1" applyBorder="1" applyAlignment="1">
      <alignment horizontal="center" vertical="center"/>
    </xf>
    <xf numFmtId="0" fontId="6" fillId="6" borderId="1" xfId="97" applyFont="1" applyFill="1" applyBorder="1" applyAlignment="1">
      <alignment horizontal="center" vertical="center"/>
    </xf>
    <xf numFmtId="176" fontId="6" fillId="6" borderId="1" xfId="97" applyNumberFormat="1" applyFont="1" applyFill="1" applyBorder="1" applyAlignment="1">
      <alignment horizontal="center" vertical="center"/>
    </xf>
    <xf numFmtId="0" fontId="1" fillId="2" borderId="8" xfId="97" applyFont="1" applyFill="1" applyBorder="1" applyAlignment="1">
      <alignment horizontal="center" vertical="center"/>
    </xf>
    <xf numFmtId="179" fontId="6" fillId="6" borderId="1" xfId="97" applyNumberFormat="1" applyFont="1" applyFill="1" applyBorder="1" applyAlignment="1">
      <alignment horizontal="center" vertical="center"/>
    </xf>
    <xf numFmtId="0" fontId="1" fillId="2" borderId="29" xfId="97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76" fontId="3" fillId="10" borderId="1" xfId="97" applyNumberFormat="1" applyFont="1" applyFill="1" applyBorder="1" applyAlignment="1">
      <alignment horizontal="center" vertical="center"/>
    </xf>
    <xf numFmtId="0" fontId="1" fillId="2" borderId="9" xfId="97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76" fontId="3" fillId="7" borderId="1" xfId="97" applyNumberFormat="1" applyFont="1" applyFill="1" applyBorder="1" applyAlignment="1">
      <alignment horizontal="center" vertical="center"/>
    </xf>
    <xf numFmtId="0" fontId="15" fillId="13" borderId="4" xfId="98" applyNumberFormat="1" applyFont="1" applyFill="1" applyBorder="1" applyAlignment="1">
      <alignment horizontal="center" vertical="center" wrapText="1"/>
    </xf>
    <xf numFmtId="0" fontId="15" fillId="13" borderId="0" xfId="98" applyNumberFormat="1" applyFont="1" applyFill="1" applyBorder="1" applyAlignment="1">
      <alignment horizontal="center" vertical="center"/>
    </xf>
    <xf numFmtId="0" fontId="4" fillId="3" borderId="27" xfId="98" applyNumberFormat="1" applyFont="1" applyFill="1" applyBorder="1" applyAlignment="1">
      <alignment horizontal="center" vertical="center" wrapText="1"/>
    </xf>
    <xf numFmtId="0" fontId="4" fillId="3" borderId="11" xfId="98" applyNumberFormat="1" applyFont="1" applyFill="1" applyBorder="1" applyAlignment="1">
      <alignment horizontal="center" vertical="center"/>
    </xf>
    <xf numFmtId="40" fontId="4" fillId="3" borderId="27" xfId="98" applyNumberFormat="1" applyFont="1" applyFill="1" applyBorder="1" applyAlignment="1">
      <alignment horizontal="center" vertical="center"/>
    </xf>
    <xf numFmtId="40" fontId="4" fillId="3" borderId="10" xfId="98" applyNumberFormat="1" applyFont="1" applyFill="1" applyBorder="1" applyAlignment="1">
      <alignment horizontal="center" vertical="center"/>
    </xf>
    <xf numFmtId="40" fontId="4" fillId="3" borderId="11" xfId="98" applyNumberFormat="1" applyFont="1" applyFill="1" applyBorder="1" applyAlignment="1">
      <alignment horizontal="center" vertical="center"/>
    </xf>
    <xf numFmtId="0" fontId="4" fillId="3" borderId="11" xfId="98" applyNumberFormat="1" applyFont="1" applyFill="1" applyBorder="1" applyAlignment="1">
      <alignment horizontal="center" vertical="center" wrapText="1"/>
    </xf>
    <xf numFmtId="0" fontId="4" fillId="3" borderId="10" xfId="98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13" borderId="2" xfId="98" applyNumberFormat="1" applyFont="1" applyFill="1" applyBorder="1" applyAlignment="1">
      <alignment horizontal="center" vertical="center" wrapText="1"/>
    </xf>
    <xf numFmtId="0" fontId="15" fillId="13" borderId="28" xfId="98" applyNumberFormat="1" applyFont="1" applyFill="1" applyBorder="1" applyAlignment="1">
      <alignment horizontal="center" vertical="center"/>
    </xf>
    <xf numFmtId="0" fontId="15" fillId="13" borderId="3" xfId="98" applyNumberFormat="1" applyFont="1" applyFill="1" applyBorder="1" applyAlignment="1">
      <alignment horizontal="center" vertical="center"/>
    </xf>
    <xf numFmtId="40" fontId="4" fillId="3" borderId="1" xfId="98" applyNumberFormat="1" applyFont="1" applyFill="1" applyBorder="1" applyAlignment="1">
      <alignment horizontal="center" vertical="center"/>
    </xf>
  </cellXfs>
  <cellStyles count="114">
    <cellStyle name="常规" xfId="0" builtinId="0"/>
    <cellStyle name="货币[0]" xfId="1" builtinId="7"/>
    <cellStyle name="20% - 强调文字颜色 3" xfId="2" builtinId="38"/>
    <cellStyle name="输入" xfId="3" builtinId="20"/>
    <cellStyle name="60% - 着色 2" xfId="4"/>
    <cellStyle name="货币" xfId="5" builtinId="4"/>
    <cellStyle name="千位分隔[0]" xfId="6" builtinId="6"/>
    <cellStyle name="20% - Accent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Input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着色 5" xfId="39"/>
    <cellStyle name="Heading 3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40% - Accent3" xfId="62"/>
    <cellStyle name="0,0_x000a__x000a_NA_x000a__x000a_" xfId="63"/>
    <cellStyle name="0,0_x000d__x000a_NA_x000d__x000a_ 2" xfId="64"/>
    <cellStyle name="20% - Accent1" xfId="65"/>
    <cellStyle name="40% - Accent1" xfId="66"/>
    <cellStyle name="40% - Accent2" xfId="67"/>
    <cellStyle name="40% - Accent4" xfId="68"/>
    <cellStyle name="40% - Accent5" xfId="69"/>
    <cellStyle name="40% - Accent6" xfId="70"/>
    <cellStyle name="60% - Accent1" xfId="71"/>
    <cellStyle name="60% - Accent2" xfId="72"/>
    <cellStyle name="60% - Accent3" xfId="73"/>
    <cellStyle name="60% - Accent4" xfId="74"/>
    <cellStyle name="60% - Accent5" xfId="75"/>
    <cellStyle name="60% - Accent6" xfId="76"/>
    <cellStyle name="差_ATSL试驾活动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Bad" xfId="84"/>
    <cellStyle name="Calculation" xfId="85"/>
    <cellStyle name="Check Cell" xfId="86"/>
    <cellStyle name="差_Copy of Copy of ATSL上市发布会+试驾 旅行社SOW (第三轮）" xfId="87"/>
    <cellStyle name="Currency 2" xfId="88"/>
    <cellStyle name="Explanatory Text" xfId="89"/>
    <cellStyle name="Good" xfId="90"/>
    <cellStyle name="Heading 1" xfId="91"/>
    <cellStyle name="Heading 2" xfId="92"/>
    <cellStyle name="Heading 4" xfId="93"/>
    <cellStyle name="Linked Cell" xfId="94"/>
    <cellStyle name="Neutral" xfId="95"/>
    <cellStyle name="Normal 2" xfId="96"/>
    <cellStyle name="Normal 3" xfId="97"/>
    <cellStyle name="Normal 4" xfId="98"/>
    <cellStyle name="Note" xfId="99"/>
    <cellStyle name="Output" xfId="100"/>
    <cellStyle name="Standard_budget BMW Deal…ng 20070530.xls" xfId="101"/>
    <cellStyle name="常规 2" xfId="102"/>
    <cellStyle name="Title" xfId="103"/>
    <cellStyle name="Total" xfId="104"/>
    <cellStyle name="Warning Text" xfId="105"/>
    <cellStyle name="標準_見積例" xfId="106"/>
    <cellStyle name="常规_Sheet1" xfId="107"/>
    <cellStyle name="好_ATSL试驾活动" xfId="108"/>
    <cellStyle name="好_Copy of Copy of ATSL上市发布会+试驾 旅行社SOW (第三轮）" xfId="109"/>
    <cellStyle name="千位分隔 2" xfId="110"/>
    <cellStyle name="样式 1" xfId="111"/>
    <cellStyle name="样式 1 2" xfId="112"/>
    <cellStyle name="一般_Sheet1" xfId="113"/>
  </cellStyles>
  <tableStyles count="0" defaultTableStyle="TableStyleMedium9" defaultPivotStyle="PivotStyleLight16"/>
  <colors>
    <mruColors>
      <color rgb="00FFCC99"/>
      <color rgb="00C0C0C0"/>
      <color rgb="00B8CCE4"/>
      <color rgb="00333333"/>
      <color rgb="00FF0000"/>
      <color rgb="00969696"/>
      <color rgb="00808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9" defaultRowHeight="14.25" outlineLevelRow="3" outlineLevelCol="2"/>
  <cols>
    <col min="3" max="3" width="36" customWidth="1"/>
  </cols>
  <sheetData>
    <row r="1" ht="74.25" customHeight="1" spans="1:3">
      <c r="A1" s="138" t="s">
        <v>0</v>
      </c>
      <c r="B1" s="139"/>
      <c r="C1" s="140"/>
    </row>
    <row r="2" ht="37.5" customHeight="1" spans="1:3">
      <c r="A2" s="128" t="s">
        <v>1</v>
      </c>
      <c r="B2" s="129"/>
      <c r="C2" s="141" t="e">
        <f>#REF!</f>
        <v>#REF!</v>
      </c>
    </row>
    <row r="3" ht="15" spans="1:3">
      <c r="A3" s="128" t="s">
        <v>2</v>
      </c>
      <c r="B3" s="133"/>
      <c r="C3" s="141">
        <f>'机票-六折版 '!I14</f>
        <v>101952</v>
      </c>
    </row>
    <row r="4" ht="15" spans="1:3">
      <c r="A4" s="128" t="s">
        <v>3</v>
      </c>
      <c r="B4" s="129"/>
      <c r="C4" s="141" t="e">
        <f>SUM(C2:C3)</f>
        <v>#REF!</v>
      </c>
    </row>
  </sheetData>
  <mergeCells count="4">
    <mergeCell ref="A1:C1"/>
    <mergeCell ref="A2:B2"/>
    <mergeCell ref="A3:B3"/>
    <mergeCell ref="A4:B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K3" sqref="K3"/>
    </sheetView>
  </sheetViews>
  <sheetFormatPr defaultColWidth="9" defaultRowHeight="14.25" outlineLevelRow="4" outlineLevelCol="4"/>
  <sheetData>
    <row r="1" ht="22.5" spans="1:5">
      <c r="A1" s="126" t="s">
        <v>4</v>
      </c>
      <c r="B1" s="127"/>
      <c r="C1" s="127"/>
      <c r="D1" s="127"/>
      <c r="E1" s="127"/>
    </row>
    <row r="2" ht="15" spans="1:5">
      <c r="A2" s="128" t="s">
        <v>5</v>
      </c>
      <c r="B2" s="129"/>
      <c r="C2" s="130" t="e">
        <f>#REF!</f>
        <v>#REF!</v>
      </c>
      <c r="D2" s="131"/>
      <c r="E2" s="132"/>
    </row>
    <row r="3" ht="15" spans="1:5">
      <c r="A3" s="128" t="s">
        <v>6</v>
      </c>
      <c r="B3" s="133"/>
      <c r="C3" s="130">
        <f>媒体拜访!G14</f>
        <v>5772.8</v>
      </c>
      <c r="D3" s="131"/>
      <c r="E3" s="132"/>
    </row>
    <row r="4" ht="15" spans="1:5">
      <c r="A4" s="128" t="s">
        <v>3</v>
      </c>
      <c r="B4" s="129"/>
      <c r="C4" s="130" t="e">
        <f>SUM(C2:E3)</f>
        <v>#REF!</v>
      </c>
      <c r="D4" s="134"/>
      <c r="E4" s="129"/>
    </row>
    <row r="5" spans="1:5">
      <c r="A5" s="135" t="s">
        <v>7</v>
      </c>
      <c r="B5" s="136"/>
      <c r="C5" s="136"/>
      <c r="D5" s="136"/>
      <c r="E5" s="137"/>
    </row>
  </sheetData>
  <mergeCells count="8">
    <mergeCell ref="A1:E1"/>
    <mergeCell ref="A2:B2"/>
    <mergeCell ref="C2:E2"/>
    <mergeCell ref="A3:B3"/>
    <mergeCell ref="C3:E3"/>
    <mergeCell ref="A4:B4"/>
    <mergeCell ref="C4:E4"/>
    <mergeCell ref="A5:E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85" zoomScaleNormal="85" workbookViewId="0">
      <selection activeCell="G20" sqref="G20"/>
    </sheetView>
  </sheetViews>
  <sheetFormatPr defaultColWidth="19.625" defaultRowHeight="14.25" outlineLevelCol="7"/>
  <cols>
    <col min="1" max="1" width="66" style="82" customWidth="1"/>
    <col min="2" max="2" width="17.5" style="83" customWidth="1"/>
    <col min="3" max="3" width="31.625" style="83"/>
    <col min="4" max="7" width="12.125" style="84" customWidth="1"/>
    <col min="8" max="8" width="53.75" style="85" customWidth="1"/>
    <col min="9" max="16384" width="19.625" style="82"/>
  </cols>
  <sheetData>
    <row r="1" ht="32.1" customHeight="1" spans="1:8">
      <c r="A1" s="86" t="s">
        <v>8</v>
      </c>
      <c r="B1" s="87" t="s">
        <v>9</v>
      </c>
      <c r="C1" s="88"/>
      <c r="D1" s="88"/>
      <c r="E1" s="88"/>
      <c r="F1" s="88"/>
      <c r="G1" s="88"/>
      <c r="H1" s="89"/>
    </row>
    <row r="2" ht="16.5" spans="1:8">
      <c r="A2" s="90" t="s">
        <v>10</v>
      </c>
      <c r="B2" s="91"/>
      <c r="C2" s="92"/>
      <c r="D2" s="92"/>
      <c r="E2" s="92"/>
      <c r="F2" s="92"/>
      <c r="G2" s="92"/>
      <c r="H2" s="93" t="s">
        <v>11</v>
      </c>
    </row>
    <row r="3" ht="16.5" spans="1:8">
      <c r="A3" s="90" t="s">
        <v>12</v>
      </c>
      <c r="B3" s="94"/>
      <c r="C3" s="95"/>
      <c r="D3" s="95"/>
      <c r="E3" s="95"/>
      <c r="F3" s="95"/>
      <c r="G3" s="95"/>
      <c r="H3" s="96" t="s">
        <v>13</v>
      </c>
    </row>
    <row r="4" ht="15" customHeight="1" spans="1:8">
      <c r="A4" s="90" t="s">
        <v>14</v>
      </c>
      <c r="B4" s="94"/>
      <c r="C4" s="95"/>
      <c r="D4" s="95"/>
      <c r="E4" s="95"/>
      <c r="F4" s="95"/>
      <c r="G4" s="95"/>
      <c r="H4" s="93" t="s">
        <v>15</v>
      </c>
    </row>
    <row r="5" spans="1:2">
      <c r="A5" s="97" t="s">
        <v>16</v>
      </c>
      <c r="B5" s="98"/>
    </row>
    <row r="6" s="77" customFormat="1" spans="1:8">
      <c r="A6" s="99" t="s">
        <v>17</v>
      </c>
      <c r="B6" s="99"/>
      <c r="C6" s="99" t="s">
        <v>18</v>
      </c>
      <c r="D6" s="100" t="s">
        <v>19</v>
      </c>
      <c r="E6" s="100" t="s">
        <v>20</v>
      </c>
      <c r="F6" s="100" t="s">
        <v>21</v>
      </c>
      <c r="G6" s="100" t="s">
        <v>22</v>
      </c>
      <c r="H6" s="101" t="s">
        <v>23</v>
      </c>
    </row>
    <row r="7" s="78" customFormat="1" ht="15" customHeight="1" spans="1:8">
      <c r="A7" s="102" t="s">
        <v>24</v>
      </c>
      <c r="B7" s="103"/>
      <c r="C7" s="103"/>
      <c r="D7" s="103"/>
      <c r="E7" s="103"/>
      <c r="F7" s="103"/>
      <c r="G7" s="103"/>
      <c r="H7" s="104"/>
    </row>
    <row r="8" s="79" customFormat="1" ht="29.1" customHeight="1" spans="1:8">
      <c r="A8" s="105" t="s">
        <v>25</v>
      </c>
      <c r="B8" s="106"/>
      <c r="C8" s="107" t="s">
        <v>26</v>
      </c>
      <c r="D8" s="108">
        <v>1200</v>
      </c>
      <c r="E8" s="108">
        <v>1</v>
      </c>
      <c r="F8" s="108">
        <v>1</v>
      </c>
      <c r="G8" s="108">
        <f>D8*E8*F8</f>
        <v>1200</v>
      </c>
      <c r="H8" s="109" t="s">
        <v>27</v>
      </c>
    </row>
    <row r="9" s="79" customFormat="1" ht="29.1" customHeight="1" spans="1:8">
      <c r="A9" s="110"/>
      <c r="B9" s="111"/>
      <c r="C9" s="107" t="s">
        <v>28</v>
      </c>
      <c r="D9" s="108">
        <v>1200</v>
      </c>
      <c r="E9" s="108">
        <v>1</v>
      </c>
      <c r="F9" s="108">
        <v>1</v>
      </c>
      <c r="G9" s="108">
        <f>D9*E9*F9</f>
        <v>1200</v>
      </c>
      <c r="H9" s="109" t="s">
        <v>29</v>
      </c>
    </row>
    <row r="10" s="78" customFormat="1" ht="16.5" customHeight="1" spans="1:8">
      <c r="A10" s="102" t="s">
        <v>30</v>
      </c>
      <c r="B10" s="103"/>
      <c r="C10" s="103"/>
      <c r="D10" s="103"/>
      <c r="E10" s="103"/>
      <c r="F10" s="103"/>
      <c r="G10" s="103"/>
      <c r="H10" s="104"/>
    </row>
    <row r="11" s="80" customFormat="1" ht="20.1" customHeight="1" spans="1:8">
      <c r="A11" s="112" t="s">
        <v>31</v>
      </c>
      <c r="B11" s="113"/>
      <c r="C11" s="114"/>
      <c r="D11" s="115">
        <v>2848</v>
      </c>
      <c r="E11" s="115">
        <v>1</v>
      </c>
      <c r="F11" s="115">
        <v>1</v>
      </c>
      <c r="G11" s="115">
        <f>D11*E11*F11</f>
        <v>2848</v>
      </c>
      <c r="H11" s="109"/>
    </row>
    <row r="12" ht="15" customHeight="1" spans="1:8">
      <c r="A12" s="116" t="s">
        <v>32</v>
      </c>
      <c r="B12" s="116"/>
      <c r="C12" s="116"/>
      <c r="D12" s="116"/>
      <c r="E12" s="116"/>
      <c r="F12" s="116"/>
      <c r="G12" s="117">
        <f>SUM(G7:G11)</f>
        <v>5248</v>
      </c>
      <c r="H12" s="118"/>
    </row>
    <row r="13" ht="12.75" customHeight="1" spans="1:8">
      <c r="A13" s="38" t="s">
        <v>33</v>
      </c>
      <c r="B13" s="38"/>
      <c r="C13" s="38"/>
      <c r="D13" s="38"/>
      <c r="E13" s="38"/>
      <c r="F13" s="38"/>
      <c r="G13" s="119">
        <f>G12*0.1</f>
        <v>524.8</v>
      </c>
      <c r="H13" s="120"/>
    </row>
    <row r="14" s="81" customFormat="1" ht="15" customHeight="1" spans="1:8">
      <c r="A14" s="121" t="s">
        <v>34</v>
      </c>
      <c r="B14" s="121"/>
      <c r="C14" s="121"/>
      <c r="D14" s="121"/>
      <c r="E14" s="121"/>
      <c r="F14" s="121"/>
      <c r="G14" s="122">
        <f>SUM(G12:G13)</f>
        <v>5772.8</v>
      </c>
      <c r="H14" s="123"/>
    </row>
    <row r="15" spans="1:7">
      <c r="A15" s="124" t="s">
        <v>35</v>
      </c>
      <c r="B15" s="124"/>
      <c r="C15" s="124"/>
      <c r="D15" s="124"/>
      <c r="E15" s="124"/>
      <c r="F15" s="124"/>
      <c r="G15" s="125">
        <f>G14*1.06</f>
        <v>6119.168</v>
      </c>
    </row>
  </sheetData>
  <mergeCells count="9">
    <mergeCell ref="B1:H1"/>
    <mergeCell ref="A6:B6"/>
    <mergeCell ref="A11:B11"/>
    <mergeCell ref="A12:F12"/>
    <mergeCell ref="A13:F13"/>
    <mergeCell ref="A14:F14"/>
    <mergeCell ref="A15:F15"/>
    <mergeCell ref="H12:H14"/>
    <mergeCell ref="A8:B9"/>
  </mergeCells>
  <pageMargins left="0.7" right="0.7" top="0.75" bottom="0.75" header="0.3" footer="0.3"/>
  <pageSetup paperSize="9" scale="3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3" workbookViewId="0">
      <selection activeCell="I14" sqref="I14"/>
    </sheetView>
  </sheetViews>
  <sheetFormatPr defaultColWidth="7.875" defaultRowHeight="12"/>
  <cols>
    <col min="1" max="1" width="6.875" style="44" customWidth="1"/>
    <col min="2" max="2" width="28.625" style="44" customWidth="1"/>
    <col min="3" max="3" width="34.25" style="44" customWidth="1"/>
    <col min="4" max="4" width="23.125" style="44" customWidth="1"/>
    <col min="5" max="6" width="12.625" style="45" customWidth="1"/>
    <col min="7" max="7" width="5.625" style="44"/>
    <col min="8" max="8" width="7" style="46" customWidth="1"/>
    <col min="9" max="9" width="15.875" style="45"/>
    <col min="10" max="10" width="10.875" style="44" customWidth="1"/>
    <col min="11" max="16384" width="7.875" style="44"/>
  </cols>
  <sheetData>
    <row r="1" s="42" customFormat="1" spans="1:9">
      <c r="A1" s="47" t="s">
        <v>36</v>
      </c>
      <c r="B1" s="48" t="s">
        <v>37</v>
      </c>
      <c r="C1" s="48"/>
      <c r="D1" s="48"/>
      <c r="E1" s="49"/>
      <c r="F1" s="49"/>
      <c r="G1" s="49"/>
      <c r="H1" s="49"/>
      <c r="I1" s="70"/>
    </row>
    <row r="2" s="42" customFormat="1" spans="1:9">
      <c r="A2" s="47" t="s">
        <v>38</v>
      </c>
      <c r="B2" s="48"/>
      <c r="C2" s="50" t="s">
        <v>39</v>
      </c>
      <c r="D2" s="48"/>
      <c r="E2" s="49"/>
      <c r="F2" s="49"/>
      <c r="G2" s="49"/>
      <c r="H2" s="49"/>
      <c r="I2" s="70"/>
    </row>
    <row r="3" s="42" customFormat="1" spans="1:9">
      <c r="A3" s="47" t="s">
        <v>40</v>
      </c>
      <c r="B3" s="48"/>
      <c r="C3" s="48" t="s">
        <v>41</v>
      </c>
      <c r="D3" s="48"/>
      <c r="E3" s="49"/>
      <c r="F3" s="49"/>
      <c r="G3" s="49"/>
      <c r="H3" s="49"/>
      <c r="I3" s="70"/>
    </row>
    <row r="4" s="42" customFormat="1" ht="14.25" customHeight="1" spans="1:9">
      <c r="A4" s="51" t="s">
        <v>42</v>
      </c>
      <c r="B4" s="52" t="s">
        <v>43</v>
      </c>
      <c r="C4" s="48"/>
      <c r="D4" s="48"/>
      <c r="E4" s="48"/>
      <c r="F4" s="48"/>
      <c r="G4" s="48"/>
      <c r="H4" s="48"/>
      <c r="I4" s="71"/>
    </row>
    <row r="5" s="43" customFormat="1" ht="21" customHeight="1" spans="1:10">
      <c r="A5" s="53" t="s">
        <v>44</v>
      </c>
      <c r="B5" s="54" t="s">
        <v>45</v>
      </c>
      <c r="C5" s="54" t="s">
        <v>46</v>
      </c>
      <c r="D5" s="54" t="s">
        <v>47</v>
      </c>
      <c r="E5" s="55" t="s">
        <v>48</v>
      </c>
      <c r="F5" s="56" t="s">
        <v>49</v>
      </c>
      <c r="G5" s="57" t="s">
        <v>50</v>
      </c>
      <c r="H5" s="54"/>
      <c r="I5" s="72" t="s">
        <v>51</v>
      </c>
      <c r="J5" s="73"/>
    </row>
    <row r="6" s="43" customFormat="1" ht="21" customHeight="1" spans="1:9">
      <c r="A6" s="58">
        <v>1.1</v>
      </c>
      <c r="B6" s="59" t="s">
        <v>52</v>
      </c>
      <c r="C6" s="59"/>
      <c r="D6" s="59"/>
      <c r="E6" s="59"/>
      <c r="F6" s="59"/>
      <c r="G6" s="59"/>
      <c r="H6" s="59"/>
      <c r="I6" s="74"/>
    </row>
    <row r="7" ht="26.1" customHeight="1" spans="1:9">
      <c r="A7" s="60">
        <v>1</v>
      </c>
      <c r="B7" s="61" t="s">
        <v>53</v>
      </c>
      <c r="C7" s="62" t="s">
        <v>54</v>
      </c>
      <c r="D7" s="61"/>
      <c r="E7" s="63">
        <v>2880</v>
      </c>
      <c r="F7" s="63">
        <v>0.6</v>
      </c>
      <c r="G7" s="64">
        <v>32</v>
      </c>
      <c r="H7" s="65" t="s">
        <v>55</v>
      </c>
      <c r="I7" s="75">
        <f t="shared" ref="I7:I13" si="0">E7*F7*G7</f>
        <v>55296</v>
      </c>
    </row>
    <row r="8" ht="26.1" customHeight="1" spans="1:9">
      <c r="A8" s="60">
        <v>2</v>
      </c>
      <c r="B8" s="66" t="s">
        <v>53</v>
      </c>
      <c r="C8" s="62" t="s">
        <v>56</v>
      </c>
      <c r="D8" s="61"/>
      <c r="E8" s="63">
        <v>3080</v>
      </c>
      <c r="F8" s="63">
        <v>0.6</v>
      </c>
      <c r="G8" s="64">
        <v>8</v>
      </c>
      <c r="H8" s="65" t="s">
        <v>55</v>
      </c>
      <c r="I8" s="75">
        <f t="shared" si="0"/>
        <v>14784</v>
      </c>
    </row>
    <row r="9" ht="26.1" customHeight="1" spans="1:9">
      <c r="A9" s="60">
        <v>3</v>
      </c>
      <c r="B9" s="66" t="s">
        <v>53</v>
      </c>
      <c r="C9" s="62" t="s">
        <v>57</v>
      </c>
      <c r="D9" s="61"/>
      <c r="E9" s="63">
        <v>3640</v>
      </c>
      <c r="F9" s="63">
        <v>0.6</v>
      </c>
      <c r="G9" s="64">
        <v>2</v>
      </c>
      <c r="H9" s="65" t="s">
        <v>55</v>
      </c>
      <c r="I9" s="75">
        <f t="shared" si="0"/>
        <v>4368</v>
      </c>
    </row>
    <row r="10" ht="26.1" customHeight="1" spans="1:9">
      <c r="A10" s="60">
        <v>4</v>
      </c>
      <c r="B10" s="66" t="s">
        <v>53</v>
      </c>
      <c r="C10" s="62" t="s">
        <v>58</v>
      </c>
      <c r="D10" s="61"/>
      <c r="E10" s="63">
        <v>3340</v>
      </c>
      <c r="F10" s="63">
        <v>0.6</v>
      </c>
      <c r="G10" s="64">
        <v>1</v>
      </c>
      <c r="H10" s="65" t="s">
        <v>55</v>
      </c>
      <c r="I10" s="75">
        <f t="shared" si="0"/>
        <v>2004</v>
      </c>
    </row>
    <row r="11" ht="26.1" customHeight="1" spans="1:9">
      <c r="A11" s="60">
        <v>5</v>
      </c>
      <c r="B11" s="66" t="s">
        <v>53</v>
      </c>
      <c r="C11" s="62" t="s">
        <v>59</v>
      </c>
      <c r="D11" s="61"/>
      <c r="E11" s="63">
        <v>3820</v>
      </c>
      <c r="F11" s="63">
        <v>0.6</v>
      </c>
      <c r="G11" s="64">
        <v>3</v>
      </c>
      <c r="H11" s="65" t="s">
        <v>55</v>
      </c>
      <c r="I11" s="75">
        <f t="shared" si="0"/>
        <v>6876</v>
      </c>
    </row>
    <row r="12" ht="26.1" customHeight="1" spans="1:9">
      <c r="A12" s="60">
        <v>6</v>
      </c>
      <c r="B12" s="66" t="s">
        <v>53</v>
      </c>
      <c r="C12" s="62" t="s">
        <v>60</v>
      </c>
      <c r="D12" s="61"/>
      <c r="E12" s="63">
        <v>2240</v>
      </c>
      <c r="F12" s="63">
        <v>0.6</v>
      </c>
      <c r="G12" s="64">
        <v>1</v>
      </c>
      <c r="H12" s="65" t="s">
        <v>55</v>
      </c>
      <c r="I12" s="75">
        <f t="shared" si="0"/>
        <v>1344</v>
      </c>
    </row>
    <row r="13" ht="26.1" customHeight="1" spans="1:9">
      <c r="A13" s="60">
        <v>7</v>
      </c>
      <c r="B13" s="61" t="s">
        <v>61</v>
      </c>
      <c r="C13" s="62" t="s">
        <v>62</v>
      </c>
      <c r="D13" s="61"/>
      <c r="E13" s="63">
        <v>2880</v>
      </c>
      <c r="F13" s="63">
        <v>0.6</v>
      </c>
      <c r="G13" s="64">
        <v>10</v>
      </c>
      <c r="H13" s="65" t="s">
        <v>55</v>
      </c>
      <c r="I13" s="75">
        <f t="shared" si="0"/>
        <v>17280</v>
      </c>
    </row>
    <row r="14" s="43" customFormat="1" ht="26.25" customHeight="1" spans="1:11">
      <c r="A14" s="67" t="s">
        <v>63</v>
      </c>
      <c r="B14" s="68"/>
      <c r="C14" s="68"/>
      <c r="D14" s="68"/>
      <c r="E14" s="68"/>
      <c r="F14" s="68"/>
      <c r="G14" s="68"/>
      <c r="H14" s="69"/>
      <c r="I14" s="76">
        <f>SUM(I7:I13)</f>
        <v>101952</v>
      </c>
      <c r="J14" s="44"/>
      <c r="K14" s="44"/>
    </row>
  </sheetData>
  <mergeCells count="5">
    <mergeCell ref="E1:H1"/>
    <mergeCell ref="E2:H2"/>
    <mergeCell ref="E3:H3"/>
    <mergeCell ref="G5:H5"/>
    <mergeCell ref="A14:H1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3" workbookViewId="0">
      <selection activeCell="H10" sqref="H10"/>
    </sheetView>
  </sheetViews>
  <sheetFormatPr defaultColWidth="19.625" defaultRowHeight="14.25" outlineLevelCol="7"/>
  <cols>
    <col min="1" max="1" width="30.125" style="4" customWidth="1" collapsed="1"/>
    <col min="2" max="2" width="17.5" style="5" customWidth="1" collapsed="1"/>
    <col min="3" max="3" width="31.625" style="5"/>
    <col min="4" max="7" width="12.125" style="6" customWidth="1"/>
    <col min="8" max="8" width="11.5" style="7" customWidth="1"/>
    <col min="9" max="16384" width="19.625" style="4"/>
  </cols>
  <sheetData>
    <row r="1" ht="45.95" customHeight="1" spans="1:3">
      <c r="A1" s="8"/>
      <c r="B1" s="8"/>
      <c r="C1" s="8"/>
    </row>
    <row r="2" ht="32.1" customHeight="1" spans="1:5">
      <c r="A2" s="5" t="s">
        <v>8</v>
      </c>
      <c r="B2" s="9" t="s">
        <v>64</v>
      </c>
      <c r="C2" s="9"/>
      <c r="D2" s="9"/>
      <c r="E2" s="9"/>
    </row>
    <row r="3" spans="1:2">
      <c r="A3" s="5" t="s">
        <v>10</v>
      </c>
      <c r="B3" s="10" t="s">
        <v>65</v>
      </c>
    </row>
    <row r="4" spans="1:1">
      <c r="A4" s="5" t="s">
        <v>12</v>
      </c>
    </row>
    <row r="5" ht="9.75" hidden="1" customHeight="1" spans="1:1">
      <c r="A5" s="5" t="s">
        <v>14</v>
      </c>
    </row>
    <row r="6" hidden="1" spans="1:1">
      <c r="A6" s="5" t="s">
        <v>16</v>
      </c>
    </row>
    <row r="7" s="1" customFormat="1" spans="1:8">
      <c r="A7" s="11" t="s">
        <v>66</v>
      </c>
      <c r="B7" s="11"/>
      <c r="C7" s="11" t="s">
        <v>67</v>
      </c>
      <c r="D7" s="12" t="s">
        <v>68</v>
      </c>
      <c r="E7" s="12" t="s">
        <v>69</v>
      </c>
      <c r="F7" s="12" t="s">
        <v>70</v>
      </c>
      <c r="G7" s="12" t="s">
        <v>71</v>
      </c>
      <c r="H7" s="13" t="s">
        <v>72</v>
      </c>
    </row>
    <row r="8" s="1" customFormat="1" ht="15" spans="1:8">
      <c r="A8" s="14" t="s">
        <v>73</v>
      </c>
      <c r="B8" s="14"/>
      <c r="C8" s="14"/>
      <c r="D8" s="14"/>
      <c r="E8" s="14"/>
      <c r="F8" s="14"/>
      <c r="G8" s="14"/>
      <c r="H8" s="15"/>
    </row>
    <row r="9" s="2" customFormat="1" ht="43.35" customHeight="1" spans="1:8">
      <c r="A9" s="16" t="s">
        <v>74</v>
      </c>
      <c r="B9" s="17" t="s">
        <v>75</v>
      </c>
      <c r="C9" s="18" t="s">
        <v>76</v>
      </c>
      <c r="D9" s="19">
        <v>1000</v>
      </c>
      <c r="E9" s="19">
        <v>1</v>
      </c>
      <c r="F9" s="19">
        <v>25</v>
      </c>
      <c r="G9" s="19">
        <f t="shared" ref="G9:G17" si="0">D9*E9*F9</f>
        <v>25000</v>
      </c>
      <c r="H9" s="20"/>
    </row>
    <row r="10" s="2" customFormat="1" ht="43.35" customHeight="1" spans="1:8">
      <c r="A10" s="21"/>
      <c r="B10" s="22"/>
      <c r="C10" s="18" t="s">
        <v>77</v>
      </c>
      <c r="D10" s="19">
        <v>1000</v>
      </c>
      <c r="E10" s="19">
        <v>1</v>
      </c>
      <c r="F10" s="19">
        <v>78</v>
      </c>
      <c r="G10" s="19">
        <f t="shared" si="0"/>
        <v>78000</v>
      </c>
      <c r="H10" s="20"/>
    </row>
    <row r="11" s="2" customFormat="1" ht="42.6" customHeight="1" spans="1:8">
      <c r="A11" s="21"/>
      <c r="B11" s="22"/>
      <c r="C11" s="18" t="s">
        <v>78</v>
      </c>
      <c r="D11" s="19">
        <v>1000</v>
      </c>
      <c r="E11" s="19">
        <v>1</v>
      </c>
      <c r="F11" s="19">
        <v>75</v>
      </c>
      <c r="G11" s="19">
        <f t="shared" si="0"/>
        <v>75000</v>
      </c>
      <c r="H11" s="20"/>
    </row>
    <row r="12" s="2" customFormat="1" ht="42.6" customHeight="1" spans="1:8">
      <c r="A12" s="21"/>
      <c r="B12" s="22"/>
      <c r="C12" s="18" t="s">
        <v>79</v>
      </c>
      <c r="D12" s="19">
        <v>1000</v>
      </c>
      <c r="E12" s="19">
        <v>1</v>
      </c>
      <c r="F12" s="19">
        <v>24</v>
      </c>
      <c r="G12" s="19">
        <f t="shared" si="0"/>
        <v>24000</v>
      </c>
      <c r="H12" s="20"/>
    </row>
    <row r="13" s="2" customFormat="1" ht="42.6" customHeight="1" spans="1:8">
      <c r="A13" s="21"/>
      <c r="B13" s="22"/>
      <c r="C13" s="18" t="s">
        <v>80</v>
      </c>
      <c r="D13" s="19">
        <v>1000</v>
      </c>
      <c r="E13" s="19">
        <v>5</v>
      </c>
      <c r="F13" s="19">
        <v>5</v>
      </c>
      <c r="G13" s="19">
        <f t="shared" si="0"/>
        <v>25000</v>
      </c>
      <c r="H13" s="20"/>
    </row>
    <row r="14" s="2" customFormat="1" ht="42.6" customHeight="1" spans="1:8">
      <c r="A14" s="23"/>
      <c r="B14" s="24"/>
      <c r="C14" s="18" t="s">
        <v>81</v>
      </c>
      <c r="D14" s="19">
        <v>1000</v>
      </c>
      <c r="E14" s="19">
        <v>2</v>
      </c>
      <c r="F14" s="19">
        <v>2</v>
      </c>
      <c r="G14" s="19">
        <f t="shared" si="0"/>
        <v>4000</v>
      </c>
      <c r="H14" s="20"/>
    </row>
    <row r="15" s="2" customFormat="1" ht="30.6" customHeight="1" spans="1:8">
      <c r="A15" s="16" t="s">
        <v>82</v>
      </c>
      <c r="B15" s="17"/>
      <c r="C15" s="18" t="s">
        <v>83</v>
      </c>
      <c r="D15" s="19">
        <v>30000</v>
      </c>
      <c r="E15" s="25">
        <v>1</v>
      </c>
      <c r="F15" s="25">
        <v>5</v>
      </c>
      <c r="G15" s="19">
        <f t="shared" si="0"/>
        <v>150000</v>
      </c>
      <c r="H15" s="20"/>
    </row>
    <row r="16" s="2" customFormat="1" ht="27.95" customHeight="1" spans="1:8">
      <c r="A16" s="23"/>
      <c r="B16" s="24"/>
      <c r="C16" s="18" t="s">
        <v>84</v>
      </c>
      <c r="D16" s="19">
        <v>150</v>
      </c>
      <c r="E16" s="25">
        <v>1</v>
      </c>
      <c r="F16" s="25">
        <v>102</v>
      </c>
      <c r="G16" s="19">
        <f t="shared" si="0"/>
        <v>15300</v>
      </c>
      <c r="H16" s="20"/>
    </row>
    <row r="17" s="2" customFormat="1" ht="89.25" customHeight="1" spans="1:8">
      <c r="A17" s="26" t="s">
        <v>85</v>
      </c>
      <c r="B17" s="26" t="s">
        <v>86</v>
      </c>
      <c r="C17" s="27" t="s">
        <v>87</v>
      </c>
      <c r="D17" s="19">
        <v>300</v>
      </c>
      <c r="E17" s="19">
        <v>1</v>
      </c>
      <c r="F17" s="25">
        <v>222</v>
      </c>
      <c r="G17" s="19">
        <f t="shared" si="0"/>
        <v>66600</v>
      </c>
      <c r="H17" s="20"/>
    </row>
    <row r="18" s="2" customFormat="1" ht="33.6" customHeight="1" spans="1:8">
      <c r="A18" s="28"/>
      <c r="B18" s="20"/>
      <c r="C18" s="29"/>
      <c r="D18" s="30"/>
      <c r="E18" s="19"/>
      <c r="F18" s="25"/>
      <c r="G18" s="19"/>
      <c r="H18" s="20"/>
    </row>
    <row r="19" s="2" customFormat="1" ht="27.75" customHeight="1" spans="1:8">
      <c r="A19" s="20" t="s">
        <v>88</v>
      </c>
      <c r="B19" s="20" t="s">
        <v>89</v>
      </c>
      <c r="C19" s="27"/>
      <c r="D19" s="19">
        <v>4000</v>
      </c>
      <c r="E19" s="19">
        <v>6</v>
      </c>
      <c r="F19" s="19">
        <v>1</v>
      </c>
      <c r="G19" s="19">
        <f>D19*E19*F19</f>
        <v>24000</v>
      </c>
      <c r="H19" s="20"/>
    </row>
    <row r="20" s="1" customFormat="1" ht="15" customHeight="1" spans="1:8">
      <c r="A20" s="31" t="s">
        <v>90</v>
      </c>
      <c r="B20" s="31"/>
      <c r="C20" s="31"/>
      <c r="D20" s="31"/>
      <c r="E20" s="31"/>
      <c r="F20" s="31"/>
      <c r="G20" s="32"/>
      <c r="H20" s="32"/>
    </row>
    <row r="21" s="1" customFormat="1" ht="15" customHeight="1" spans="1:8">
      <c r="A21" s="20" t="s">
        <v>91</v>
      </c>
      <c r="B21" s="20"/>
      <c r="C21" s="27" t="s">
        <v>92</v>
      </c>
      <c r="D21" s="19">
        <v>1500</v>
      </c>
      <c r="E21" s="19">
        <v>1</v>
      </c>
      <c r="F21" s="19">
        <v>1</v>
      </c>
      <c r="G21" s="19">
        <f>D21*E21*F21</f>
        <v>1500</v>
      </c>
      <c r="H21" s="27"/>
    </row>
    <row r="22" s="2" customFormat="1" customHeight="1" spans="1:8">
      <c r="A22" s="33" t="s">
        <v>93</v>
      </c>
      <c r="B22" s="33"/>
      <c r="C22" s="27" t="s">
        <v>94</v>
      </c>
      <c r="D22" s="19">
        <v>600</v>
      </c>
      <c r="E22" s="19">
        <v>1</v>
      </c>
      <c r="F22" s="19">
        <v>3</v>
      </c>
      <c r="G22" s="19">
        <f>D22*E22*F22</f>
        <v>1800</v>
      </c>
      <c r="H22" s="27"/>
    </row>
    <row r="23" s="2" customFormat="1" customHeight="1" spans="1:8">
      <c r="A23" s="33"/>
      <c r="B23" s="33"/>
      <c r="C23" s="27" t="s">
        <v>95</v>
      </c>
      <c r="D23" s="19">
        <v>1100</v>
      </c>
      <c r="E23" s="19">
        <v>1</v>
      </c>
      <c r="F23" s="19">
        <v>1</v>
      </c>
      <c r="G23" s="19">
        <f>D22*E23*F22</f>
        <v>1800</v>
      </c>
      <c r="H23" s="27"/>
    </row>
    <row r="24" s="2" customFormat="1" spans="1:8">
      <c r="A24" s="33" t="s">
        <v>96</v>
      </c>
      <c r="B24" s="33"/>
      <c r="C24" s="27" t="s">
        <v>97</v>
      </c>
      <c r="D24" s="19">
        <v>2800</v>
      </c>
      <c r="E24" s="25">
        <v>1</v>
      </c>
      <c r="F24" s="19">
        <v>2</v>
      </c>
      <c r="G24" s="25">
        <f>D23*E24*F23</f>
        <v>1100</v>
      </c>
      <c r="H24" s="27"/>
    </row>
    <row r="25" s="2" customFormat="1" customHeight="1" spans="1:8">
      <c r="A25" s="33" t="s">
        <v>98</v>
      </c>
      <c r="B25" s="33"/>
      <c r="C25" s="27" t="s">
        <v>99</v>
      </c>
      <c r="D25" s="19">
        <v>1000</v>
      </c>
      <c r="E25" s="19">
        <v>1</v>
      </c>
      <c r="F25" s="19">
        <v>1</v>
      </c>
      <c r="G25" s="19">
        <f>D24*E25*F24</f>
        <v>5600</v>
      </c>
      <c r="H25" s="27"/>
    </row>
    <row r="26" s="2" customFormat="1" customHeight="1" spans="1:8">
      <c r="A26" s="33"/>
      <c r="B26" s="33"/>
      <c r="C26" s="29" t="s">
        <v>100</v>
      </c>
      <c r="D26" s="19">
        <v>1500</v>
      </c>
      <c r="E26" s="19">
        <v>1</v>
      </c>
      <c r="F26" s="25">
        <v>1</v>
      </c>
      <c r="G26" s="19">
        <f>D25*E26*F25</f>
        <v>1000</v>
      </c>
      <c r="H26" s="27"/>
    </row>
    <row r="27" s="2" customFormat="1" spans="1:8">
      <c r="A27" s="33" t="s">
        <v>101</v>
      </c>
      <c r="B27" s="33"/>
      <c r="C27" s="27" t="s">
        <v>102</v>
      </c>
      <c r="D27" s="19">
        <v>1000</v>
      </c>
      <c r="E27" s="19">
        <v>1</v>
      </c>
      <c r="F27" s="19">
        <v>2</v>
      </c>
      <c r="G27" s="19">
        <f>D27*E27*F27</f>
        <v>2000</v>
      </c>
      <c r="H27" s="27"/>
    </row>
    <row r="28" s="2" customFormat="1" customHeight="1" spans="1:8">
      <c r="A28" s="33"/>
      <c r="B28" s="33"/>
      <c r="C28" s="27" t="s">
        <v>95</v>
      </c>
      <c r="D28" s="19">
        <v>1100</v>
      </c>
      <c r="E28" s="19">
        <v>1</v>
      </c>
      <c r="F28" s="19">
        <v>1</v>
      </c>
      <c r="G28" s="19">
        <f>D28*E28*F28</f>
        <v>1100</v>
      </c>
      <c r="H28" s="27"/>
    </row>
    <row r="29" s="2" customFormat="1" customHeight="1" spans="1:8">
      <c r="A29" s="33"/>
      <c r="B29" s="33"/>
      <c r="C29" s="29" t="s">
        <v>100</v>
      </c>
      <c r="D29" s="19">
        <v>1500</v>
      </c>
      <c r="E29" s="25">
        <v>1</v>
      </c>
      <c r="F29" s="25">
        <v>2</v>
      </c>
      <c r="G29" s="25">
        <f>D29*E29*F29</f>
        <v>3000</v>
      </c>
      <c r="H29" s="27"/>
    </row>
    <row r="30" s="2" customFormat="1" customHeight="1" spans="1:8">
      <c r="A30" s="33" t="s">
        <v>103</v>
      </c>
      <c r="B30" s="33"/>
      <c r="C30" s="27" t="s">
        <v>104</v>
      </c>
      <c r="D30" s="19">
        <v>4500</v>
      </c>
      <c r="E30" s="19">
        <v>1</v>
      </c>
      <c r="F30" s="19">
        <v>2</v>
      </c>
      <c r="G30" s="19">
        <f t="shared" ref="G30:G38" si="1">D30*E30*F30</f>
        <v>9000</v>
      </c>
      <c r="H30" s="27"/>
    </row>
    <row r="31" s="2" customFormat="1" spans="1:8">
      <c r="A31" s="33" t="s">
        <v>105</v>
      </c>
      <c r="B31" s="33"/>
      <c r="C31" s="27" t="s">
        <v>99</v>
      </c>
      <c r="D31" s="19">
        <v>1000</v>
      </c>
      <c r="E31" s="19">
        <v>1</v>
      </c>
      <c r="F31" s="19">
        <v>3</v>
      </c>
      <c r="G31" s="19">
        <f t="shared" si="1"/>
        <v>3000</v>
      </c>
      <c r="H31" s="27"/>
    </row>
    <row r="32" s="2" customFormat="1" customHeight="1" spans="1:8">
      <c r="A32" s="33"/>
      <c r="B32" s="33"/>
      <c r="C32" s="27" t="s">
        <v>95</v>
      </c>
      <c r="D32" s="19">
        <v>1100</v>
      </c>
      <c r="E32" s="19">
        <v>1</v>
      </c>
      <c r="F32" s="19">
        <v>1</v>
      </c>
      <c r="G32" s="19">
        <f t="shared" si="1"/>
        <v>1100</v>
      </c>
      <c r="H32" s="27"/>
    </row>
    <row r="33" s="2" customFormat="1" customHeight="1" spans="1:8">
      <c r="A33" s="33" t="s">
        <v>106</v>
      </c>
      <c r="B33" s="33"/>
      <c r="C33" s="27" t="s">
        <v>94</v>
      </c>
      <c r="D33" s="19">
        <v>600</v>
      </c>
      <c r="E33" s="19">
        <v>1</v>
      </c>
      <c r="F33" s="19">
        <v>3</v>
      </c>
      <c r="G33" s="19">
        <f t="shared" si="1"/>
        <v>1800</v>
      </c>
      <c r="H33" s="27"/>
    </row>
    <row r="34" s="2" customFormat="1" customHeight="1" spans="1:8">
      <c r="A34" s="33"/>
      <c r="B34" s="33"/>
      <c r="C34" s="27" t="s">
        <v>95</v>
      </c>
      <c r="D34" s="19">
        <v>1100</v>
      </c>
      <c r="E34" s="19">
        <v>1</v>
      </c>
      <c r="F34" s="19">
        <v>1</v>
      </c>
      <c r="G34" s="19">
        <f t="shared" si="1"/>
        <v>1100</v>
      </c>
      <c r="H34" s="27"/>
    </row>
    <row r="35" s="2" customFormat="1" customHeight="1" spans="1:8">
      <c r="A35" s="33" t="s">
        <v>107</v>
      </c>
      <c r="B35" s="33"/>
      <c r="C35" s="27" t="s">
        <v>108</v>
      </c>
      <c r="D35" s="19">
        <v>600</v>
      </c>
      <c r="E35" s="19">
        <v>1</v>
      </c>
      <c r="F35" s="19">
        <v>3</v>
      </c>
      <c r="G35" s="19">
        <f t="shared" si="1"/>
        <v>1800</v>
      </c>
      <c r="H35" s="27"/>
    </row>
    <row r="36" s="2" customFormat="1" customHeight="1" spans="1:8">
      <c r="A36" s="33"/>
      <c r="B36" s="33"/>
      <c r="C36" s="27" t="s">
        <v>95</v>
      </c>
      <c r="D36" s="19">
        <v>1100</v>
      </c>
      <c r="E36" s="19">
        <v>1</v>
      </c>
      <c r="F36" s="19">
        <v>1</v>
      </c>
      <c r="G36" s="19">
        <f t="shared" si="1"/>
        <v>1100</v>
      </c>
      <c r="H36" s="27"/>
    </row>
    <row r="37" s="2" customFormat="1" spans="1:8">
      <c r="A37" s="33" t="s">
        <v>109</v>
      </c>
      <c r="B37" s="33"/>
      <c r="C37" s="27" t="s">
        <v>99</v>
      </c>
      <c r="D37" s="19">
        <v>1000</v>
      </c>
      <c r="E37" s="19">
        <v>1</v>
      </c>
      <c r="F37" s="19">
        <v>3</v>
      </c>
      <c r="G37" s="19">
        <f t="shared" si="1"/>
        <v>3000</v>
      </c>
      <c r="H37" s="27"/>
    </row>
    <row r="38" s="2" customFormat="1" customHeight="1" spans="1:8">
      <c r="A38" s="33"/>
      <c r="B38" s="33"/>
      <c r="C38" s="27" t="s">
        <v>95</v>
      </c>
      <c r="D38" s="19">
        <v>1100</v>
      </c>
      <c r="E38" s="19">
        <v>1</v>
      </c>
      <c r="F38" s="19">
        <v>1</v>
      </c>
      <c r="G38" s="19">
        <f t="shared" si="1"/>
        <v>1100</v>
      </c>
      <c r="H38" s="27"/>
    </row>
    <row r="39" s="2" customFormat="1" ht="16.5" customHeight="1" spans="1:8">
      <c r="A39" s="31" t="s">
        <v>110</v>
      </c>
      <c r="B39" s="31"/>
      <c r="C39" s="31"/>
      <c r="D39" s="31"/>
      <c r="E39" s="31"/>
      <c r="F39" s="31"/>
      <c r="G39" s="15"/>
      <c r="H39" s="15"/>
    </row>
    <row r="40" s="2" customFormat="1" ht="30.75" customHeight="1" spans="1:8">
      <c r="A40" s="34" t="s">
        <v>111</v>
      </c>
      <c r="B40" s="35"/>
      <c r="C40" s="36"/>
      <c r="D40" s="19">
        <v>800</v>
      </c>
      <c r="E40" s="19">
        <v>2</v>
      </c>
      <c r="F40" s="19">
        <v>12</v>
      </c>
      <c r="G40" s="19">
        <f>D40*E40*F40</f>
        <v>19200</v>
      </c>
      <c r="H40" s="20" t="s">
        <v>112</v>
      </c>
    </row>
    <row r="41" s="2" customFormat="1" ht="30.75" customHeight="1" spans="1:8">
      <c r="A41" s="34" t="s">
        <v>113</v>
      </c>
      <c r="B41" s="35"/>
      <c r="C41" s="36"/>
      <c r="D41" s="19">
        <v>100</v>
      </c>
      <c r="E41" s="19">
        <v>1</v>
      </c>
      <c r="F41" s="19">
        <v>12</v>
      </c>
      <c r="G41" s="19">
        <f>D41*E41*F41</f>
        <v>1200</v>
      </c>
      <c r="H41" s="20" t="s">
        <v>112</v>
      </c>
    </row>
    <row r="42" s="2" customFormat="1" ht="16.5" customHeight="1" spans="1:8">
      <c r="A42" s="31" t="s">
        <v>114</v>
      </c>
      <c r="B42" s="31"/>
      <c r="C42" s="31"/>
      <c r="D42" s="31"/>
      <c r="E42" s="31"/>
      <c r="F42" s="31"/>
      <c r="G42" s="15"/>
      <c r="H42" s="15"/>
    </row>
    <row r="43" s="2" customFormat="1" ht="28.5" customHeight="1" spans="1:8">
      <c r="A43" s="34" t="s">
        <v>115</v>
      </c>
      <c r="B43" s="35"/>
      <c r="C43" s="27"/>
      <c r="D43" s="37">
        <v>200</v>
      </c>
      <c r="E43" s="37">
        <v>3</v>
      </c>
      <c r="F43" s="19">
        <v>12</v>
      </c>
      <c r="G43" s="19">
        <f>D43*E43*F43</f>
        <v>7200</v>
      </c>
      <c r="H43" s="20" t="s">
        <v>112</v>
      </c>
    </row>
    <row r="44" s="2" customFormat="1" ht="30.75" customHeight="1" spans="1:8">
      <c r="A44" s="34" t="s">
        <v>116</v>
      </c>
      <c r="B44" s="35"/>
      <c r="C44" s="36" t="s">
        <v>117</v>
      </c>
      <c r="D44" s="19">
        <v>20000</v>
      </c>
      <c r="E44" s="19">
        <v>1</v>
      </c>
      <c r="F44" s="19">
        <v>1</v>
      </c>
      <c r="G44" s="19">
        <f>D44*E44*F44</f>
        <v>20000</v>
      </c>
      <c r="H44" s="20" t="s">
        <v>112</v>
      </c>
    </row>
    <row r="45" s="2" customFormat="1" ht="30.75" customHeight="1" spans="1:8">
      <c r="A45" s="34" t="s">
        <v>118</v>
      </c>
      <c r="B45" s="35"/>
      <c r="C45" s="36"/>
      <c r="D45" s="19">
        <v>500</v>
      </c>
      <c r="E45" s="19">
        <v>1</v>
      </c>
      <c r="F45" s="19">
        <v>94</v>
      </c>
      <c r="G45" s="19">
        <f>D45*E45*F45</f>
        <v>47000</v>
      </c>
      <c r="H45" s="20" t="s">
        <v>119</v>
      </c>
    </row>
    <row r="46" s="3" customFormat="1" ht="15" customHeight="1" spans="1:7">
      <c r="A46" s="38" t="s">
        <v>32</v>
      </c>
      <c r="B46" s="38"/>
      <c r="C46" s="38"/>
      <c r="D46" s="38"/>
      <c r="E46" s="38"/>
      <c r="F46" s="38"/>
      <c r="G46" s="39">
        <f>SUM(G9:G45)</f>
        <v>623400</v>
      </c>
    </row>
    <row r="47" s="3" customFormat="1" ht="15" customHeight="1" spans="1:7">
      <c r="A47" s="38" t="s">
        <v>120</v>
      </c>
      <c r="B47" s="38"/>
      <c r="C47" s="38"/>
      <c r="D47" s="38"/>
      <c r="E47" s="38"/>
      <c r="F47" s="38"/>
      <c r="G47" s="38">
        <f>G46*0.1</f>
        <v>62340</v>
      </c>
    </row>
    <row r="48" s="3" customFormat="1" ht="15" customHeight="1" spans="1:7">
      <c r="A48" s="38" t="s">
        <v>121</v>
      </c>
      <c r="B48" s="38"/>
      <c r="C48" s="38"/>
      <c r="D48" s="38"/>
      <c r="E48" s="38"/>
      <c r="F48" s="38"/>
      <c r="G48" s="38">
        <f>G47*0.055</f>
        <v>3428.7</v>
      </c>
    </row>
    <row r="49" s="3" customFormat="1" ht="15" customHeight="1" spans="1:7">
      <c r="A49" s="40" t="s">
        <v>122</v>
      </c>
      <c r="B49" s="40"/>
      <c r="C49" s="40"/>
      <c r="D49" s="40"/>
      <c r="E49" s="40"/>
      <c r="F49" s="40"/>
      <c r="G49" s="41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21:B21"/>
    <mergeCell ref="A24:B24"/>
    <mergeCell ref="A30:B30"/>
    <mergeCell ref="A39:F39"/>
    <mergeCell ref="A40:B40"/>
    <mergeCell ref="A41:B41"/>
    <mergeCell ref="A42:F42"/>
    <mergeCell ref="A43:B43"/>
    <mergeCell ref="A44:B44"/>
    <mergeCell ref="A45:B45"/>
    <mergeCell ref="A46:F46"/>
    <mergeCell ref="A47:F47"/>
    <mergeCell ref="A48:F48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35:B36"/>
    <mergeCell ref="A37:B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Sheet3</vt:lpstr>
      <vt:lpstr>媒体拜访</vt:lpstr>
      <vt:lpstr>机票-六折版 </vt:lpstr>
      <vt:lpstr>希尔顿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安欢欢</cp:lastModifiedBy>
  <cp:revision>1</cp:revision>
  <dcterms:created xsi:type="dcterms:W3CDTF">1996-12-17T01:32:00Z</dcterms:created>
  <cp:lastPrinted>2019-05-09T06:03:00Z</cp:lastPrinted>
  <dcterms:modified xsi:type="dcterms:W3CDTF">2019-06-14T04:02:37Z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