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武夷山报价" sheetId="1" r:id="rId1"/>
    <sheet name="机票明细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8" i="1" l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29" i="1"/>
  <c r="I30" i="1"/>
  <c r="I31" i="1"/>
  <c r="I32" i="1"/>
  <c r="I33" i="1"/>
  <c r="I34" i="1"/>
  <c r="I35" i="1"/>
  <c r="I21" i="1"/>
  <c r="I22" i="1"/>
  <c r="I23" i="1"/>
  <c r="I24" i="1"/>
  <c r="I25" i="1"/>
  <c r="I26" i="1"/>
  <c r="I27" i="1"/>
  <c r="I28" i="1"/>
  <c r="I13" i="1"/>
  <c r="I14" i="1"/>
  <c r="I15" i="1"/>
  <c r="I16" i="1"/>
  <c r="I17" i="1"/>
  <c r="I18" i="1"/>
  <c r="I19" i="1"/>
  <c r="I20" i="1"/>
  <c r="I7" i="1"/>
  <c r="I8" i="1"/>
  <c r="I9" i="1"/>
  <c r="I10" i="1"/>
  <c r="I11" i="1"/>
  <c r="I12" i="1"/>
  <c r="L3" i="2"/>
  <c r="L4" i="2"/>
  <c r="L5" i="2"/>
  <c r="L7" i="2"/>
  <c r="L10" i="2"/>
  <c r="L11" i="2"/>
  <c r="L12" i="2"/>
  <c r="L13" i="2"/>
  <c r="L15" i="2"/>
  <c r="L17" i="2"/>
  <c r="L18" i="2"/>
  <c r="L19" i="2"/>
  <c r="L20" i="2"/>
  <c r="L23" i="2"/>
  <c r="L24" i="2"/>
  <c r="L25" i="2"/>
  <c r="L28" i="2"/>
  <c r="L29" i="2"/>
  <c r="L31" i="2"/>
  <c r="L33" i="2"/>
  <c r="L34" i="2"/>
  <c r="L35" i="2"/>
  <c r="L36" i="2"/>
  <c r="K36" i="2"/>
  <c r="I87" i="1"/>
  <c r="I88" i="1"/>
  <c r="I89" i="1"/>
  <c r="I90" i="1"/>
</calcChain>
</file>

<file path=xl/sharedStrings.xml><?xml version="1.0" encoding="utf-8"?>
<sst xmlns="http://schemas.openxmlformats.org/spreadsheetml/2006/main" count="593" uniqueCount="315">
  <si>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</si>
  <si>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</si>
  <si>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</si>
  <si>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</si>
  <si>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</si>
  <si>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</si>
  <si>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</si>
  <si>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</si>
  <si>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</si>
  <si>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间</t>
  </si>
  <si>
    <t>人</t>
  </si>
  <si>
    <t xml:space="preserve">DAY 2 </t>
  </si>
  <si>
    <t>酒水</t>
  </si>
  <si>
    <t>DAY 1</t>
  </si>
  <si>
    <t>次</t>
  </si>
  <si>
    <t>交通司导合计</t>
  </si>
  <si>
    <t>个</t>
  </si>
  <si>
    <t>车头牌</t>
  </si>
  <si>
    <t>保险</t>
  </si>
  <si>
    <t>净价合计</t>
  </si>
  <si>
    <t>DAY 1</t>
    <phoneticPr fontId="3" type="noConversion"/>
  </si>
  <si>
    <t>次</t>
    <rPh sb="0" eb="1">
      <t>ci</t>
    </rPh>
    <phoneticPr fontId="3" type="noConversion"/>
  </si>
  <si>
    <t>辆</t>
    <rPh sb="0" eb="1">
      <t>laing</t>
    </rPh>
    <phoneticPr fontId="2" type="noConversion"/>
  </si>
  <si>
    <t>餐饮</t>
    <rPh sb="0" eb="1">
      <t>cna yin</t>
    </rPh>
    <phoneticPr fontId="2" type="noConversion"/>
  </si>
  <si>
    <t>项</t>
    <rPh sb="0" eb="1">
      <t>xiang</t>
    </rPh>
    <phoneticPr fontId="2" type="noConversion"/>
  </si>
  <si>
    <t>次</t>
    <rPh sb="0" eb="1">
      <t>ci</t>
    </rPh>
    <phoneticPr fontId="2" type="noConversion"/>
  </si>
  <si>
    <t>晚</t>
    <rPh sb="0" eb="1">
      <t>wan</t>
    </rPh>
    <phoneticPr fontId="2" type="noConversion"/>
  </si>
  <si>
    <t>工作人员住宿</t>
    <rPh sb="0" eb="1">
      <t>gogn zuo</t>
    </rPh>
    <rPh sb="2" eb="3">
      <t>ren yuan</t>
    </rPh>
    <phoneticPr fontId="2" type="noConversion"/>
  </si>
  <si>
    <t>工作人员餐饮</t>
    <rPh sb="0" eb="1">
      <t>gogn zuo</t>
    </rPh>
    <rPh sb="2" eb="3">
      <t>ren yuan</t>
    </rPh>
    <rPh sb="4" eb="5">
      <t>can yin</t>
    </rPh>
    <phoneticPr fontId="2" type="noConversion"/>
  </si>
  <si>
    <t>工作人员交通</t>
    <rPh sb="0" eb="1">
      <t>gogn zuo</t>
    </rPh>
    <rPh sb="2" eb="3">
      <t>ren yaun</t>
    </rPh>
    <rPh sb="4" eb="5">
      <t>jiao tong</t>
    </rPh>
    <phoneticPr fontId="2" type="noConversion"/>
  </si>
  <si>
    <t>武夷山</t>
    <rPh sb="0" eb="1">
      <t>wu yi shan</t>
    </rPh>
    <phoneticPr fontId="2" type="noConversion"/>
  </si>
  <si>
    <t>九龙湾山水间</t>
    <rPh sb="0" eb="1">
      <t>jiu logn wan</t>
    </rPh>
    <rPh sb="3" eb="4">
      <t>shan shui jian</t>
    </rPh>
    <phoneticPr fontId="3" type="noConversion"/>
  </si>
  <si>
    <t>人</t>
    <rPh sb="0" eb="1">
      <t>ren</t>
    </rPh>
    <phoneticPr fontId="2" type="noConversion"/>
  </si>
  <si>
    <t>酒店及会场</t>
    <rPh sb="2" eb="3">
      <t>ji</t>
    </rPh>
    <rPh sb="3" eb="4">
      <t>hui chang</t>
    </rPh>
    <phoneticPr fontId="2" type="noConversion"/>
  </si>
  <si>
    <t>茶言精舍</t>
    <rPh sb="0" eb="1">
      <t>cha yan</t>
    </rPh>
    <rPh sb="2" eb="3">
      <t>jign she</t>
    </rPh>
    <phoneticPr fontId="3" type="noConversion"/>
  </si>
  <si>
    <t>场</t>
    <rPh sb="0" eb="1">
      <t>chang</t>
    </rPh>
    <phoneticPr fontId="2" type="noConversion"/>
  </si>
  <si>
    <t xml:space="preserve">DAY 2 </t>
    <phoneticPr fontId="2" type="noConversion"/>
  </si>
  <si>
    <t>天</t>
    <rPh sb="0" eb="1">
      <t>tian</t>
    </rPh>
    <phoneticPr fontId="2" type="noConversion"/>
  </si>
  <si>
    <t>餐</t>
    <rPh sb="0" eb="1">
      <t>can</t>
    </rPh>
    <phoneticPr fontId="2" type="noConversion"/>
  </si>
  <si>
    <t>项</t>
    <rPh sb="0" eb="1">
      <t>xiang</t>
    </rPh>
    <phoneticPr fontId="3" type="noConversion"/>
  </si>
  <si>
    <t>提前一天抵达</t>
    <rPh sb="0" eb="1">
      <t>ti qian</t>
    </rPh>
    <rPh sb="2" eb="3">
      <t>yi tian</t>
    </rPh>
    <rPh sb="4" eb="5">
      <t>di da</t>
    </rPh>
    <phoneticPr fontId="2" type="noConversion"/>
  </si>
  <si>
    <t>会议及活动</t>
    <phoneticPr fontId="2" type="noConversion"/>
  </si>
  <si>
    <t>机票</t>
    <rPh sb="0" eb="1">
      <t>ji piao</t>
    </rPh>
    <phoneticPr fontId="2" type="noConversion"/>
  </si>
  <si>
    <t>搭建&amp;物料</t>
    <rPh sb="0" eb="1">
      <t>da jian</t>
    </rPh>
    <phoneticPr fontId="2" type="noConversion"/>
  </si>
  <si>
    <t>人员及其他</t>
    <rPh sb="0" eb="1">
      <t>ren yuan</t>
    </rPh>
    <rPh sb="2" eb="3">
      <t>ji</t>
    </rPh>
    <phoneticPr fontId="2" type="noConversion"/>
  </si>
  <si>
    <t>交通&amp;司导</t>
    <phoneticPr fontId="2" type="noConversion"/>
  </si>
  <si>
    <t>导游</t>
    <rPh sb="0" eb="1">
      <t>dao you</t>
    </rPh>
    <phoneticPr fontId="2" type="noConversion"/>
  </si>
  <si>
    <t>全程优秀导游讲解</t>
    <rPh sb="0" eb="1">
      <t>quan cheng</t>
    </rPh>
    <rPh sb="2" eb="3">
      <t>you xiu</t>
    </rPh>
    <rPh sb="4" eb="5">
      <t>dao you</t>
    </rPh>
    <rPh sb="6" eb="7">
      <t>jaing jie</t>
    </rPh>
    <phoneticPr fontId="2" type="noConversion"/>
  </si>
  <si>
    <t>费用合计</t>
    <phoneticPr fontId="2" type="noConversion"/>
  </si>
  <si>
    <t>搭建&amp;物料合计</t>
    <rPh sb="0" eb="1">
      <t>dj aian</t>
    </rPh>
    <rPh sb="3" eb="4">
      <t>wu liao</t>
    </rPh>
    <phoneticPr fontId="2" type="noConversion"/>
  </si>
  <si>
    <t>餐饮合计</t>
    <rPh sb="0" eb="1">
      <t>can yin</t>
    </rPh>
    <phoneticPr fontId="2" type="noConversion"/>
  </si>
  <si>
    <t>机票合计</t>
    <rPh sb="0" eb="1">
      <t>ji piao</t>
    </rPh>
    <phoneticPr fontId="2" type="noConversion"/>
  </si>
  <si>
    <t>酒店会场合计</t>
    <rPh sb="2" eb="3">
      <t>hui chang</t>
    </rPh>
    <phoneticPr fontId="2" type="noConversion"/>
  </si>
  <si>
    <t>服务费10%</t>
    <phoneticPr fontId="2" type="noConversion"/>
  </si>
  <si>
    <t>增值发票税6%</t>
    <phoneticPr fontId="2" type="noConversion"/>
  </si>
  <si>
    <t>合计金额</t>
    <rPh sb="0" eb="1">
      <t>he ji jin e</t>
    </rPh>
    <phoneticPr fontId="2" type="noConversion"/>
  </si>
  <si>
    <t>趟</t>
    <rPh sb="0" eb="1">
      <t>tang</t>
    </rPh>
    <phoneticPr fontId="2" type="noConversion"/>
  </si>
  <si>
    <t>工作人员用车</t>
    <rPh sb="0" eb="1">
      <t>gong uzo</t>
    </rPh>
    <rPh sb="2" eb="3">
      <t>ren yuan</t>
    </rPh>
    <rPh sb="4" eb="5">
      <t>yong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</si>
  <si>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</si>
  <si>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个</t>
    <rPh sb="0" eb="1">
      <t>ge</t>
    </rPh>
    <phoneticPr fontId="2" type="noConversion"/>
  </si>
  <si>
    <t>汽车之家2019年核心代理高层峰会</t>
    <rPh sb="0" eb="1">
      <t>qi che</t>
    </rPh>
    <rPh sb="2" eb="3">
      <t>zhi jai</t>
    </rPh>
    <rPh sb="8" eb="9">
      <t>nian</t>
    </rPh>
    <rPh sb="9" eb="10">
      <t>he xin dai li</t>
    </rPh>
    <rPh sb="13" eb="14">
      <t>gao ceng</t>
    </rPh>
    <rPh sb="15" eb="16">
      <t>feng hui</t>
    </rPh>
    <phoneticPr fontId="2" type="noConversion"/>
  </si>
  <si>
    <t>单程</t>
    <rPh sb="0" eb="1">
      <t>dan cheng</t>
    </rPh>
    <phoneticPr fontId="2" type="noConversion"/>
  </si>
  <si>
    <t>高铁商务座</t>
    <rPh sb="0" eb="1">
      <t>gao tie</t>
    </rPh>
    <rPh sb="2" eb="3">
      <t>shang wu zuo</t>
    </rPh>
    <phoneticPr fontId="2" type="noConversion"/>
  </si>
  <si>
    <t>山水大床房</t>
    <rPh sb="0" eb="1">
      <t>shan shui</t>
    </rPh>
    <rPh sb="2" eb="3">
      <t>da chuang fnag</t>
    </rPh>
    <phoneticPr fontId="2" type="noConversion"/>
  </si>
  <si>
    <t>观景大床房</t>
    <rPh sb="0" eb="1">
      <t>guan jign</t>
    </rPh>
    <rPh sb="2" eb="3">
      <t>da chuang fnag</t>
    </rPh>
    <phoneticPr fontId="2" type="noConversion"/>
  </si>
  <si>
    <t>观景标间</t>
    <rPh sb="0" eb="1">
      <t>guan jign biao jian</t>
    </rPh>
    <phoneticPr fontId="2" type="noConversion"/>
  </si>
  <si>
    <t>二层禅茶会议室，216平米</t>
    <rPh sb="0" eb="1">
      <t>er ceng</t>
    </rPh>
    <rPh sb="2" eb="3">
      <t>chan cha</t>
    </rPh>
    <rPh sb="4" eb="5">
      <t>hui yi shi</t>
    </rPh>
    <rPh sb="11" eb="12">
      <t>ping mi</t>
    </rPh>
    <phoneticPr fontId="2" type="noConversion"/>
  </si>
  <si>
    <t>欢迎晚宴-御膳坊国宾999</t>
    <rPh sb="0" eb="1">
      <t>huan ying</t>
    </rPh>
    <rPh sb="2" eb="3">
      <t>wan yan</t>
    </rPh>
    <rPh sb="5" eb="6">
      <t>yu shan fnag</t>
    </rPh>
    <rPh sb="8" eb="9">
      <t>guo bin</t>
    </rPh>
    <phoneticPr fontId="2" type="noConversion"/>
  </si>
  <si>
    <t>圆桌</t>
    <rPh sb="0" eb="1">
      <t>yuan zhuo</t>
    </rPh>
    <phoneticPr fontId="2" type="noConversion"/>
  </si>
  <si>
    <t>自助午餐-大堂茶吧</t>
    <rPh sb="0" eb="1">
      <t>zi zhu</t>
    </rPh>
    <rPh sb="2" eb="3">
      <t>wu can</t>
    </rPh>
    <rPh sb="5" eb="6">
      <t>da tang</t>
    </rPh>
    <rPh sb="7" eb="8">
      <t>cha ba</t>
    </rPh>
    <phoneticPr fontId="3" type="noConversion"/>
  </si>
  <si>
    <t>午餐-自然山庄</t>
    <rPh sb="3" eb="4">
      <t>zi ran</t>
    </rPh>
    <rPh sb="5" eb="6">
      <t>shan zhuang</t>
    </rPh>
    <phoneticPr fontId="3" type="noConversion"/>
  </si>
  <si>
    <t>晚餐-打包</t>
    <rPh sb="0" eb="1">
      <t>wan c</t>
    </rPh>
    <rPh sb="3" eb="4">
      <t>da bao</t>
    </rPh>
    <phoneticPr fontId="2" type="noConversion"/>
  </si>
  <si>
    <t>茅台；6瓶</t>
    <rPh sb="0" eb="1">
      <t>mao tai</t>
    </rPh>
    <rPh sb="4" eb="5">
      <t>ping</t>
    </rPh>
    <phoneticPr fontId="2" type="noConversion"/>
  </si>
  <si>
    <t>武夷山机场接机+行程用车；16座考斯特</t>
    <rPh sb="0" eb="1">
      <t>wu yi shan</t>
    </rPh>
    <rPh sb="3" eb="4">
      <t>ji chang</t>
    </rPh>
    <rPh sb="5" eb="6">
      <t>jie ji</t>
    </rPh>
    <rPh sb="8" eb="9">
      <t>xing cheng</t>
    </rPh>
    <rPh sb="10" eb="11">
      <t>yogn che</t>
    </rPh>
    <rPh sb="15" eb="16">
      <t>zuo</t>
    </rPh>
    <rPh sb="16" eb="17">
      <t>kao si te</t>
    </rPh>
    <phoneticPr fontId="2" type="noConversion"/>
  </si>
  <si>
    <t>行程用车+武夷山机场送机；16座考斯特</t>
    <rPh sb="0" eb="1">
      <t>xing cheng</t>
    </rPh>
    <rPh sb="2" eb="3">
      <t>yogn che</t>
    </rPh>
    <rPh sb="15" eb="16">
      <t>zuo</t>
    </rPh>
    <rPh sb="16" eb="17">
      <t>kao si te</t>
    </rPh>
    <phoneticPr fontId="2" type="noConversion"/>
  </si>
  <si>
    <t>古琴表演</t>
    <rPh sb="0" eb="1">
      <t>gu qin</t>
    </rPh>
    <rPh sb="2" eb="3">
      <t>biao yan</t>
    </rPh>
    <phoneticPr fontId="2" type="noConversion"/>
  </si>
  <si>
    <t>大红袍十八道茶艺表演</t>
    <rPh sb="0" eb="1">
      <t>da hogn pao</t>
    </rPh>
    <rPh sb="3" eb="4">
      <t>shi ba dao</t>
    </rPh>
    <rPh sb="6" eb="7">
      <t>cha yi</t>
    </rPh>
    <rPh sb="8" eb="9">
      <t>biao yan</t>
    </rPh>
    <phoneticPr fontId="2" type="noConversion"/>
  </si>
  <si>
    <t>茶艺表演人员</t>
    <rPh sb="0" eb="1">
      <t>cha yi</t>
    </rPh>
    <rPh sb="2" eb="3">
      <t>biao yan</t>
    </rPh>
    <rPh sb="4" eb="5">
      <t>ren yuan</t>
    </rPh>
    <phoneticPr fontId="2" type="noConversion"/>
  </si>
  <si>
    <t>骏德茶厂品茶交流</t>
    <rPh sb="0" eb="1">
      <t>jun de</t>
    </rPh>
    <rPh sb="2" eb="3">
      <t>cha chang</t>
    </rPh>
    <rPh sb="4" eb="5">
      <t>pin cha</t>
    </rPh>
    <rPh sb="6" eb="7">
      <t>jiao liuu</t>
    </rPh>
    <phoneticPr fontId="2" type="noConversion"/>
  </si>
  <si>
    <t>会场茶点</t>
    <rPh sb="0" eb="1">
      <t>hui chang</t>
    </rPh>
    <rPh sb="2" eb="3">
      <t>cha d</t>
    </rPh>
    <phoneticPr fontId="2" type="noConversion"/>
  </si>
  <si>
    <t>指示牌；木质画架</t>
    <rPh sb="0" eb="1">
      <t>zhi shi pai</t>
    </rPh>
    <rPh sb="4" eb="5">
      <t>mu zhi</t>
    </rPh>
    <rPh sb="6" eb="7">
      <t>hua</t>
    </rPh>
    <rPh sb="7" eb="8">
      <t>jia zi</t>
    </rPh>
    <phoneticPr fontId="2" type="noConversion"/>
  </si>
  <si>
    <t>矿泉水挂环</t>
    <rPh sb="0" eb="1">
      <t>kuang quan shui</t>
    </rPh>
    <rPh sb="3" eb="4">
      <t>gua huan</t>
    </rPh>
    <phoneticPr fontId="2" type="noConversion"/>
  </si>
  <si>
    <t>全程用水</t>
    <rPh sb="0" eb="1">
      <t>quan cheng</t>
    </rPh>
    <rPh sb="2" eb="3">
      <t>yong shui</t>
    </rPh>
    <phoneticPr fontId="2" type="noConversion"/>
  </si>
  <si>
    <t>项</t>
    <rPh sb="0" eb="1">
      <t>xang</t>
    </rPh>
    <phoneticPr fontId="2" type="noConversion"/>
  </si>
  <si>
    <t>巴黎水、依云水</t>
    <rPh sb="0" eb="1">
      <t>ba li shui</t>
    </rPh>
    <rPh sb="4" eb="5">
      <t>yi yun shui</t>
    </rPh>
    <phoneticPr fontId="2" type="noConversion"/>
  </si>
  <si>
    <t>接机牌</t>
    <rPh sb="0" eb="1">
      <t>jie ji</t>
    </rPh>
    <rPh sb="2" eb="3">
      <t>pai</t>
    </rPh>
    <phoneticPr fontId="2" type="noConversion"/>
  </si>
  <si>
    <t>房间欢迎信</t>
    <rPh sb="0" eb="1">
      <t>fang jian</t>
    </rPh>
    <rPh sb="2" eb="3">
      <t>huan yign xin</t>
    </rPh>
    <phoneticPr fontId="2" type="noConversion"/>
  </si>
  <si>
    <t>张</t>
    <rPh sb="0" eb="1">
      <t>zhang</t>
    </rPh>
    <phoneticPr fontId="2" type="noConversion"/>
  </si>
  <si>
    <t>房间欢迎物料</t>
    <rPh sb="0" eb="1">
      <t>fnag jian</t>
    </rPh>
    <rPh sb="2" eb="3">
      <t>huan yign</t>
    </rPh>
    <rPh sb="4" eb="5">
      <t>wu liao</t>
    </rPh>
    <phoneticPr fontId="2" type="noConversion"/>
  </si>
  <si>
    <t>间</t>
    <rPh sb="0" eb="1">
      <t>jian</t>
    </rPh>
    <phoneticPr fontId="2" type="noConversion"/>
  </si>
  <si>
    <t>组</t>
    <rPh sb="0" eb="1">
      <t>zu</t>
    </rPh>
    <phoneticPr fontId="2" type="noConversion"/>
  </si>
  <si>
    <t>茶旗</t>
    <rPh sb="0" eb="1">
      <t>cha</t>
    </rPh>
    <rPh sb="1" eb="2">
      <t>qi</t>
    </rPh>
    <phoneticPr fontId="2" type="noConversion"/>
  </si>
  <si>
    <t>汽车之家定制印章</t>
    <rPh sb="0" eb="1">
      <t>qi che zhi jai</t>
    </rPh>
    <rPh sb="4" eb="5">
      <t>ding zhi</t>
    </rPh>
    <rPh sb="6" eb="7">
      <t>yin zhang</t>
    </rPh>
    <phoneticPr fontId="2" type="noConversion"/>
  </si>
  <si>
    <t>会议桌卡+卡托</t>
    <rPh sb="0" eb="1">
      <t>hui yi</t>
    </rPh>
    <rPh sb="2" eb="3">
      <t>zhuo ka</t>
    </rPh>
    <rPh sb="5" eb="6">
      <t>ka tuo</t>
    </rPh>
    <phoneticPr fontId="2" type="noConversion"/>
  </si>
  <si>
    <t>便当袋</t>
    <rPh sb="0" eb="1">
      <t>bian dnag</t>
    </rPh>
    <rPh sb="2" eb="3">
      <t>dai</t>
    </rPh>
    <phoneticPr fontId="2" type="noConversion"/>
  </si>
  <si>
    <t>便当盒</t>
    <rPh sb="0" eb="1">
      <t>bian dang he</t>
    </rPh>
    <phoneticPr fontId="2" type="noConversion"/>
  </si>
  <si>
    <t>车辆物料</t>
    <rPh sb="0" eb="1">
      <t>che laing</t>
    </rPh>
    <rPh sb="2" eb="3">
      <t>wu liao</t>
    </rPh>
    <phoneticPr fontId="2" type="noConversion"/>
  </si>
  <si>
    <t>茶言精舍茶艺师</t>
    <rPh sb="0" eb="1">
      <t>cha yan</t>
    </rPh>
    <rPh sb="2" eb="3">
      <t>jing she</t>
    </rPh>
    <rPh sb="4" eb="5">
      <t>cha yi shi</t>
    </rPh>
    <phoneticPr fontId="2" type="noConversion"/>
  </si>
  <si>
    <t>泡茶工作人员</t>
    <rPh sb="0" eb="1">
      <t>pao cha</t>
    </rPh>
    <rPh sb="2" eb="3">
      <t>gogn zuo</t>
    </rPh>
    <rPh sb="4" eb="5">
      <t>ren yuan</t>
    </rPh>
    <phoneticPr fontId="2" type="noConversion"/>
  </si>
  <si>
    <t>香薰、香板、点心盘、果盘、茶叶</t>
    <rPh sb="0" eb="1">
      <t>xiang xun</t>
    </rPh>
    <rPh sb="3" eb="4">
      <t>xiang</t>
    </rPh>
    <rPh sb="4" eb="5">
      <t>ban</t>
    </rPh>
    <rPh sb="6" eb="7">
      <t>dain xin</t>
    </rPh>
    <rPh sb="8" eb="9">
      <t>pan</t>
    </rPh>
    <rPh sb="10" eb="11">
      <t>guo pan</t>
    </rPh>
    <rPh sb="13" eb="14">
      <t>cah ye</t>
    </rPh>
    <phoneticPr fontId="2" type="noConversion"/>
  </si>
  <si>
    <t>茶水+茶点</t>
    <rPh sb="0" eb="1">
      <t>cha shui</t>
    </rPh>
    <rPh sb="3" eb="4">
      <t>cah d ai n</t>
    </rPh>
    <phoneticPr fontId="2" type="noConversion"/>
  </si>
  <si>
    <t>晚宴桌面布置</t>
    <rPh sb="0" eb="1">
      <t>wan yan</t>
    </rPh>
    <rPh sb="2" eb="3">
      <t>zhuo</t>
    </rPh>
    <rPh sb="3" eb="4">
      <t>mian</t>
    </rPh>
    <rPh sb="4" eb="5">
      <t>bu zhi</t>
    </rPh>
    <phoneticPr fontId="2" type="noConversion"/>
  </si>
  <si>
    <r>
      <t>项目名称</t>
    </r>
    <r>
      <rPr>
        <sz val="12"/>
        <rFont val="微软雅黑"/>
        <family val="3"/>
        <charset val="134"/>
      </rPr>
      <t>:</t>
    </r>
  </si>
  <si>
    <r>
      <t>地点</t>
    </r>
    <r>
      <rPr>
        <sz val="12"/>
        <rFont val="微软雅黑"/>
        <family val="3"/>
        <charset val="134"/>
      </rPr>
      <t>:</t>
    </r>
  </si>
  <si>
    <r>
      <t>人数</t>
    </r>
    <r>
      <rPr>
        <sz val="12"/>
        <rFont val="微软雅黑"/>
        <family val="3"/>
        <charset val="134"/>
      </rPr>
      <t>:</t>
    </r>
  </si>
  <si>
    <t>活动日提前到酒店</t>
    <rPh sb="0" eb="1">
      <t>huo dong ri</t>
    </rPh>
    <rPh sb="3" eb="4">
      <t>ti qian</t>
    </rPh>
    <rPh sb="5" eb="6">
      <t>dao</t>
    </rPh>
    <rPh sb="6" eb="7">
      <t>jiu dian</t>
    </rPh>
    <phoneticPr fontId="2" type="noConversion"/>
  </si>
  <si>
    <t>康辉工作人员2人</t>
    <rPh sb="0" eb="1">
      <t>kang hui</t>
    </rPh>
    <rPh sb="2" eb="3">
      <t>gogn zuo</t>
    </rPh>
    <rPh sb="4" eb="5">
      <t>ren yaun</t>
    </rPh>
    <rPh sb="7" eb="8">
      <t>ren</t>
    </rPh>
    <phoneticPr fontId="2" type="noConversion"/>
  </si>
  <si>
    <t>含北京武夷山往返机票</t>
    <rPh sb="0" eb="1">
      <t>han</t>
    </rPh>
    <rPh sb="1" eb="2">
      <t>bei jing</t>
    </rPh>
    <rPh sb="3" eb="4">
      <t>wu yi shan</t>
    </rPh>
    <rPh sb="6" eb="7">
      <t>wang fan</t>
    </rPh>
    <rPh sb="8" eb="9">
      <t>ji piao</t>
    </rPh>
    <phoneticPr fontId="2" type="noConversion"/>
  </si>
  <si>
    <t>场地提前踩点交通</t>
    <rPh sb="0" eb="1">
      <t>chang di</t>
    </rPh>
    <rPh sb="2" eb="3">
      <t>ti qain</t>
    </rPh>
    <rPh sb="4" eb="5">
      <t>cai dian</t>
    </rPh>
    <rPh sb="6" eb="7">
      <t>jiao tong</t>
    </rPh>
    <phoneticPr fontId="2" type="noConversion"/>
  </si>
  <si>
    <t>场地提前踩点住宿</t>
    <rPh sb="0" eb="1">
      <t>chang di</t>
    </rPh>
    <rPh sb="2" eb="3">
      <t>ti iqian</t>
    </rPh>
    <rPh sb="4" eb="5">
      <t>cai dian</t>
    </rPh>
    <rPh sb="6" eb="7">
      <t>zhhu su</t>
    </rPh>
    <phoneticPr fontId="2" type="noConversion"/>
  </si>
  <si>
    <t>场地提前踩点餐饮</t>
    <rPh sb="0" eb="1">
      <t>chang di</t>
    </rPh>
    <rPh sb="2" eb="3">
      <t>ti qian</t>
    </rPh>
    <rPh sb="4" eb="5">
      <t>cai dian</t>
    </rPh>
    <rPh sb="6" eb="7">
      <t>can yin</t>
    </rPh>
    <phoneticPr fontId="2" type="noConversion"/>
  </si>
  <si>
    <t>康辉工作人员2人+汽车之家2人</t>
    <rPh sb="0" eb="1">
      <t>kang hui</t>
    </rPh>
    <rPh sb="2" eb="3">
      <t>gogn zuo ren yuan</t>
    </rPh>
    <rPh sb="9" eb="10">
      <t>qi che zhi jia</t>
    </rPh>
    <rPh sb="14" eb="15">
      <t>ren</t>
    </rPh>
    <phoneticPr fontId="2" type="noConversion"/>
  </si>
  <si>
    <t>夜</t>
    <rPh sb="0" eb="1">
      <t>ye</t>
    </rPh>
    <phoneticPr fontId="2" type="noConversion"/>
  </si>
  <si>
    <t>场地提前踩点导游人员</t>
    <rPh sb="0" eb="1">
      <t>chang di</t>
    </rPh>
    <rPh sb="2" eb="3">
      <t>ti qian</t>
    </rPh>
    <rPh sb="4" eb="5">
      <t>cai dian</t>
    </rPh>
    <rPh sb="6" eb="7">
      <t>dao you</t>
    </rPh>
    <rPh sb="8" eb="9">
      <t>ren yuan</t>
    </rPh>
    <phoneticPr fontId="2" type="noConversion"/>
  </si>
  <si>
    <t>场地提前踩点包车</t>
    <rPh sb="0" eb="1">
      <t>chang di</t>
    </rPh>
    <rPh sb="2" eb="3">
      <t>ti qian</t>
    </rPh>
    <rPh sb="4" eb="5">
      <t>cai dian</t>
    </rPh>
    <rPh sb="6" eb="7">
      <t>bao che</t>
    </rPh>
    <phoneticPr fontId="2" type="noConversion"/>
  </si>
  <si>
    <t>别克商务</t>
    <rPh sb="0" eb="1">
      <t>bie ke shang wu</t>
    </rPh>
    <phoneticPr fontId="2" type="noConversion"/>
  </si>
  <si>
    <t>武夷山特色花艺+茶文化摆件装饰</t>
    <rPh sb="0" eb="1">
      <t>wu yi shan</t>
    </rPh>
    <rPh sb="3" eb="4">
      <t>te se</t>
    </rPh>
    <rPh sb="5" eb="6">
      <t>hua yi</t>
    </rPh>
    <rPh sb="8" eb="9">
      <t>cha</t>
    </rPh>
    <rPh sb="9" eb="10">
      <t>wen hua</t>
    </rPh>
    <rPh sb="11" eb="12">
      <t>bai jian</t>
    </rPh>
    <rPh sb="13" eb="14">
      <t>zhuang shi</t>
    </rPh>
    <phoneticPr fontId="2" type="noConversion"/>
  </si>
  <si>
    <t>常备药品</t>
    <rPh sb="0" eb="1">
      <t>chang bei</t>
    </rPh>
    <rPh sb="2" eb="3">
      <t>yao pin</t>
    </rPh>
    <phoneticPr fontId="2" type="noConversion"/>
  </si>
  <si>
    <t>驱蚊液、创可贴、感冒药等</t>
    <rPh sb="0" eb="1">
      <t>qu wen ye</t>
    </rPh>
    <rPh sb="4" eb="5">
      <t>chuang ke tie</t>
    </rPh>
    <rPh sb="8" eb="9">
      <t>gan mao yao</t>
    </rPh>
    <rPh sb="11" eb="12">
      <t>deng</t>
    </rPh>
    <phoneticPr fontId="2" type="noConversion"/>
  </si>
  <si>
    <t>提前房间布置</t>
    <rPh sb="0" eb="1">
      <t>ti qian</t>
    </rPh>
    <rPh sb="2" eb="3">
      <t>fnag jian</t>
    </rPh>
    <rPh sb="4" eb="5">
      <t>bu zhi</t>
    </rPh>
    <phoneticPr fontId="2" type="noConversion"/>
  </si>
  <si>
    <t>提前搭建+活动日场租</t>
    <rPh sb="0" eb="1">
      <t>ti qian</t>
    </rPh>
    <rPh sb="2" eb="3">
      <t>da jian</t>
    </rPh>
    <rPh sb="5" eb="6">
      <t>huo dong</t>
    </rPh>
    <rPh sb="7" eb="8">
      <t>ri</t>
    </rPh>
    <rPh sb="8" eb="9">
      <t>chang zu</t>
    </rPh>
    <phoneticPr fontId="2" type="noConversion"/>
  </si>
  <si>
    <t>场地提前布置，摆渡+运送物料；15日、16日、17日</t>
    <rPh sb="0" eb="1">
      <t>chang di</t>
    </rPh>
    <rPh sb="2" eb="3">
      <t>ti qian</t>
    </rPh>
    <rPh sb="4" eb="5">
      <t>bu zhi</t>
    </rPh>
    <rPh sb="7" eb="8">
      <t>bai du</t>
    </rPh>
    <rPh sb="10" eb="11">
      <t>yun song</t>
    </rPh>
    <rPh sb="12" eb="13">
      <t>wu liao</t>
    </rPh>
    <rPh sb="17" eb="18">
      <t>ri</t>
    </rPh>
    <rPh sb="21" eb="22">
      <t>ri</t>
    </rPh>
    <rPh sb="25" eb="26">
      <t>ri</t>
    </rPh>
    <phoneticPr fontId="2" type="noConversion"/>
  </si>
  <si>
    <t>茶叶礼盒</t>
    <rPh sb="0" eb="1">
      <t>cha ye</t>
    </rPh>
    <rPh sb="2" eb="3">
      <t>li he</t>
    </rPh>
    <phoneticPr fontId="2" type="noConversion"/>
  </si>
  <si>
    <t>麦标套</t>
    <rPh sb="1" eb="2">
      <t>biao</t>
    </rPh>
    <rPh sb="2" eb="3">
      <t>tao</t>
    </rPh>
    <phoneticPr fontId="2" type="noConversion"/>
  </si>
  <si>
    <t>干湿纸巾、车内零食、定制打火机、烟灰缸</t>
    <rPh sb="0" eb="1">
      <t>gan</t>
    </rPh>
    <rPh sb="1" eb="2">
      <t>shi</t>
    </rPh>
    <rPh sb="2" eb="3">
      <t>zhi jin</t>
    </rPh>
    <rPh sb="5" eb="6">
      <t>che nei</t>
    </rPh>
    <rPh sb="7" eb="8">
      <t>lign shi</t>
    </rPh>
    <rPh sb="10" eb="11">
      <t>dign zhi</t>
    </rPh>
    <rPh sb="12" eb="13">
      <t>da huo ji</t>
    </rPh>
    <rPh sb="16" eb="17">
      <t>yan hui gang</t>
    </rPh>
    <phoneticPr fontId="2" type="noConversion"/>
  </si>
  <si>
    <t>立体logo搭建</t>
    <rPh sb="0" eb="1">
      <t>li ti</t>
    </rPh>
    <rPh sb="6" eb="7">
      <t>da jian</t>
    </rPh>
    <phoneticPr fontId="2" type="noConversion"/>
  </si>
  <si>
    <t>汽车之家立体logo，3m*1.2mh，木质烤漆</t>
    <rPh sb="0" eb="1">
      <t>qi che</t>
    </rPh>
    <rPh sb="2" eb="3">
      <t>zhi jai</t>
    </rPh>
    <rPh sb="4" eb="5">
      <t>li ti</t>
    </rPh>
    <rPh sb="20" eb="21">
      <t>mu zhi kao qi</t>
    </rPh>
    <phoneticPr fontId="2" type="noConversion"/>
  </si>
  <si>
    <t>午餐、晚宴、会场；异形指示牌</t>
    <rPh sb="0" eb="1">
      <t>wu can</t>
    </rPh>
    <rPh sb="3" eb="4">
      <t>wan can</t>
    </rPh>
    <rPh sb="4" eb="5">
      <t>yan hui</t>
    </rPh>
    <rPh sb="6" eb="7">
      <t>hui chang</t>
    </rPh>
    <rPh sb="9" eb="10">
      <t>yi xing</t>
    </rPh>
    <rPh sb="11" eb="12">
      <t>zhi shi pai</t>
    </rPh>
    <phoneticPr fontId="2" type="noConversion"/>
  </si>
  <si>
    <t>酒店签到背板</t>
    <rPh sb="0" eb="1">
      <t>jiu dian</t>
    </rPh>
    <rPh sb="2" eb="3">
      <t>qian dao</t>
    </rPh>
    <rPh sb="4" eb="5">
      <t>bei ban</t>
    </rPh>
    <phoneticPr fontId="2" type="noConversion"/>
  </si>
  <si>
    <t>异形木质结构裱写真画面，立体字雕刻；2.2m*2 mh</t>
    <rPh sb="0" eb="1">
      <t>y xing</t>
    </rPh>
    <rPh sb="2" eb="3">
      <t>mu zhi</t>
    </rPh>
    <rPh sb="4" eb="5">
      <t>jie gou</t>
    </rPh>
    <rPh sb="6" eb="7">
      <t>biao</t>
    </rPh>
    <rPh sb="7" eb="8">
      <t>xei zhen</t>
    </rPh>
    <rPh sb="9" eb="10">
      <t>hua mian</t>
    </rPh>
    <rPh sb="12" eb="13">
      <t>li ti</t>
    </rPh>
    <rPh sb="14" eb="15">
      <t>zi</t>
    </rPh>
    <rPh sb="15" eb="16">
      <t>diao ke</t>
    </rPh>
    <phoneticPr fontId="2" type="noConversion"/>
  </si>
  <si>
    <t>会场背景板</t>
    <rPh sb="0" eb="1">
      <t>hhui chang</t>
    </rPh>
    <rPh sb="2" eb="3">
      <t>bei jing</t>
    </rPh>
    <rPh sb="4" eb="5">
      <t>ban</t>
    </rPh>
    <phoneticPr fontId="2" type="noConversion"/>
  </si>
  <si>
    <t>茶艺交流桌面汽车之家元素布置</t>
    <rPh sb="0" eb="1">
      <t>cha yi</t>
    </rPh>
    <rPh sb="2" eb="3">
      <t>jiao liu</t>
    </rPh>
    <rPh sb="4" eb="5">
      <t>zhuo mian</t>
    </rPh>
    <rPh sb="6" eb="7">
      <t>qi che</t>
    </rPh>
    <rPh sb="8" eb="9">
      <t>zhi ja</t>
    </rPh>
    <rPh sb="10" eb="11">
      <t>yuan su</t>
    </rPh>
    <rPh sb="12" eb="13">
      <t>bu zhi</t>
    </rPh>
    <phoneticPr fontId="2" type="noConversion"/>
  </si>
  <si>
    <t>立体logo异形形雕刻</t>
    <rPh sb="0" eb="1">
      <t>li ti</t>
    </rPh>
    <phoneticPr fontId="2" type="noConversion"/>
  </si>
  <si>
    <t>搭建物料运输</t>
    <rPh sb="0" eb="1">
      <t>da jian</t>
    </rPh>
    <rPh sb="2" eb="3">
      <t>wu liao</t>
    </rPh>
    <rPh sb="4" eb="5">
      <t>yun shhu</t>
    </rPh>
    <phoneticPr fontId="2" type="noConversion"/>
  </si>
  <si>
    <t>厦门-武夷山搭建物料运输</t>
    <rPh sb="0" eb="1">
      <t>xai men</t>
    </rPh>
    <rPh sb="3" eb="4">
      <t>wu yi shan</t>
    </rPh>
    <rPh sb="6" eb="7">
      <t>da jian</t>
    </rPh>
    <rPh sb="8" eb="9">
      <t>wu liiao</t>
    </rPh>
    <rPh sb="10" eb="11">
      <t>yun shu</t>
    </rPh>
    <phoneticPr fontId="2" type="noConversion"/>
  </si>
  <si>
    <t>搭建工作人员</t>
    <rPh sb="0" eb="1">
      <t>da jian</t>
    </rPh>
    <rPh sb="2" eb="3">
      <t>gogn zuo</t>
    </rPh>
    <rPh sb="4" eb="5">
      <t>ren yaun</t>
    </rPh>
    <phoneticPr fontId="2" type="noConversion"/>
  </si>
  <si>
    <t>5月14日、15日提前入住</t>
    <rPh sb="1" eb="2">
      <t>yue</t>
    </rPh>
    <rPh sb="4" eb="5">
      <t>ri</t>
    </rPh>
    <rPh sb="8" eb="9">
      <t>ri</t>
    </rPh>
    <rPh sb="9" eb="10">
      <t>t qian</t>
    </rPh>
    <rPh sb="11" eb="12">
      <t>ru zhu</t>
    </rPh>
    <phoneticPr fontId="2" type="noConversion"/>
  </si>
  <si>
    <t>单独送站</t>
    <rPh sb="0" eb="1">
      <t>dan du</t>
    </rPh>
    <rPh sb="2" eb="3">
      <t>song zhan</t>
    </rPh>
    <phoneticPr fontId="2" type="noConversion"/>
  </si>
  <si>
    <t>茶叶礼盒外包装定制</t>
    <rPh sb="0" eb="1">
      <t>cha ye</t>
    </rPh>
    <rPh sb="2" eb="3">
      <t>li he</t>
    </rPh>
    <rPh sb="4" eb="5">
      <t>wai bao zhuang</t>
    </rPh>
    <rPh sb="7" eb="8">
      <t>ding zhi</t>
    </rPh>
    <phoneticPr fontId="2" type="noConversion"/>
  </si>
  <si>
    <t>自助午餐；30人起开</t>
    <rPh sb="0" eb="1">
      <t>zi zhu</t>
    </rPh>
    <rPh sb="2" eb="3">
      <t>wu can</t>
    </rPh>
    <rPh sb="7" eb="8">
      <t>ren</t>
    </rPh>
    <rPh sb="8" eb="9">
      <t>qi kai</t>
    </rPh>
    <phoneticPr fontId="2" type="noConversion"/>
  </si>
  <si>
    <t>含往返交通；提前一天搭建、撤场</t>
    <rPh sb="0" eb="1">
      <t>han</t>
    </rPh>
    <rPh sb="1" eb="2">
      <t>wnag fan</t>
    </rPh>
    <rPh sb="3" eb="4">
      <t>jiao tong</t>
    </rPh>
    <rPh sb="6" eb="7">
      <t>ti qian</t>
    </rPh>
    <rPh sb="8" eb="9">
      <t>yi tian</t>
    </rPh>
    <rPh sb="10" eb="11">
      <t>da jian</t>
    </rPh>
    <phoneticPr fontId="2" type="noConversion"/>
  </si>
  <si>
    <t>欢迎晚宴背景墙</t>
    <rPh sb="0" eb="1">
      <t>huan ying</t>
    </rPh>
    <rPh sb="2" eb="3">
      <t>wan yan</t>
    </rPh>
    <rPh sb="4" eb="5">
      <t>bei jing</t>
    </rPh>
    <rPh sb="6" eb="7">
      <t>qiang</t>
    </rPh>
    <phoneticPr fontId="2" type="noConversion"/>
  </si>
  <si>
    <t>欢迎晚宴场地</t>
    <rPh sb="0" eb="1">
      <t>haun ying</t>
    </rPh>
    <rPh sb="2" eb="3">
      <t>wna yan</t>
    </rPh>
    <rPh sb="4" eb="5">
      <t>chang di</t>
    </rPh>
    <phoneticPr fontId="2" type="noConversion"/>
  </si>
  <si>
    <t>晚宴椅子装饰</t>
    <rPh sb="0" eb="1">
      <t>wan yan</t>
    </rPh>
    <rPh sb="2" eb="3">
      <t>yi zi</t>
    </rPh>
    <rPh sb="4" eb="5">
      <t>zhuang shi</t>
    </rPh>
    <phoneticPr fontId="2" type="noConversion"/>
  </si>
  <si>
    <t>酒店茶室场租+品茶</t>
    <rPh sb="0" eb="1">
      <t>jiu dian</t>
    </rPh>
    <rPh sb="2" eb="3">
      <t>cha shi</t>
    </rPh>
    <rPh sb="4" eb="5">
      <t>chang zu</t>
    </rPh>
    <rPh sb="7" eb="8">
      <t>pin cha</t>
    </rPh>
    <phoneticPr fontId="2" type="noConversion"/>
  </si>
  <si>
    <t>场地内物料布置、花艺装饰</t>
    <rPh sb="0" eb="1">
      <t>chang di</t>
    </rPh>
    <rPh sb="2" eb="3">
      <t>nei</t>
    </rPh>
    <rPh sb="3" eb="4">
      <t>wu liao</t>
    </rPh>
    <rPh sb="5" eb="6">
      <t>bu zhi</t>
    </rPh>
    <rPh sb="8" eb="9">
      <t>hua yi</t>
    </rPh>
    <rPh sb="10" eb="11">
      <t>zhuang shi</t>
    </rPh>
    <phoneticPr fontId="2" type="noConversion"/>
  </si>
  <si>
    <t>禅意山水装饰</t>
    <rPh sb="0" eb="1">
      <t>chan yi</t>
    </rPh>
    <rPh sb="2" eb="3">
      <t>shan shui</t>
    </rPh>
    <rPh sb="4" eb="5">
      <t>zhuang shi</t>
    </rPh>
    <phoneticPr fontId="2" type="noConversion"/>
  </si>
  <si>
    <t>手提袋+卡片+礼盒腰封；备1个</t>
    <rPh sb="0" eb="1">
      <t>shou ti dai</t>
    </rPh>
    <rPh sb="4" eb="5">
      <t>ka pian</t>
    </rPh>
    <rPh sb="7" eb="8">
      <t>li he</t>
    </rPh>
    <rPh sb="9" eb="10">
      <t>yao</t>
    </rPh>
    <rPh sb="10" eb="11">
      <t>feng</t>
    </rPh>
    <rPh sb="12" eb="13">
      <t>bei</t>
    </rPh>
    <rPh sb="14" eb="15">
      <t>ge</t>
    </rPh>
    <phoneticPr fontId="2" type="noConversion"/>
  </si>
  <si>
    <t>异形木质结构裱写真画面，山水造景装饰；4m*3m</t>
    <rPh sb="0" eb="1">
      <t>y xing</t>
    </rPh>
    <rPh sb="2" eb="3">
      <t>mu zhi</t>
    </rPh>
    <rPh sb="4" eb="5">
      <t>jie gou</t>
    </rPh>
    <rPh sb="6" eb="7">
      <t>biao</t>
    </rPh>
    <rPh sb="7" eb="8">
      <t>xei zhen</t>
    </rPh>
    <rPh sb="9" eb="10">
      <t>hua mian</t>
    </rPh>
    <rPh sb="12" eb="13">
      <t>shan shui</t>
    </rPh>
    <rPh sb="14" eb="15">
      <t>zao jing</t>
    </rPh>
    <rPh sb="16" eb="17">
      <t>zhaung shi</t>
    </rPh>
    <phoneticPr fontId="2" type="noConversion"/>
  </si>
  <si>
    <t>激光投影仪</t>
    <rPh sb="0" eb="1">
      <t>ji guang</t>
    </rPh>
    <rPh sb="2" eb="3">
      <t>tou ying yi</t>
    </rPh>
    <phoneticPr fontId="2" type="noConversion"/>
  </si>
  <si>
    <t>激光投影镜头</t>
    <rPh sb="0" eb="1">
      <t>ji guang</t>
    </rPh>
    <rPh sb="2" eb="3">
      <t>tou ying</t>
    </rPh>
    <rPh sb="4" eb="5">
      <t>jign tou</t>
    </rPh>
    <phoneticPr fontId="2" type="noConversion"/>
  </si>
  <si>
    <t>投影背板</t>
    <rPh sb="0" eb="1">
      <t>tou ying</t>
    </rPh>
    <rPh sb="2" eb="3">
      <t>bei ban</t>
    </rPh>
    <phoneticPr fontId="2" type="noConversion"/>
  </si>
  <si>
    <t>木质结构；6*3m;</t>
    <rPh sb="0" eb="1">
      <t>mu zhi jie gou</t>
    </rPh>
    <phoneticPr fontId="2" type="noConversion"/>
  </si>
  <si>
    <t>机票金额</t>
    <rPh sb="0" eb="1">
      <t>ji piao</t>
    </rPh>
    <rPh sb="2" eb="3">
      <t>jin e</t>
    </rPh>
    <phoneticPr fontId="2" type="noConversion"/>
  </si>
  <si>
    <t>详见机票明细单</t>
    <rPh sb="0" eb="1">
      <t>xiang xi</t>
    </rPh>
    <rPh sb="1" eb="2">
      <t>jian</t>
    </rPh>
    <rPh sb="2" eb="3">
      <t>ji piao</t>
    </rPh>
    <rPh sb="4" eb="5">
      <t>mign xi</t>
    </rPh>
    <rPh sb="6" eb="7">
      <t>dan</t>
    </rPh>
    <phoneticPr fontId="2" type="noConversion"/>
  </si>
  <si>
    <t>账单明细</t>
  </si>
  <si>
    <t>出票日期</t>
  </si>
  <si>
    <t>票号</t>
  </si>
  <si>
    <t>PNR号</t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</si>
  <si>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</si>
  <si>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</si>
  <si>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</si>
  <si>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</si>
  <si>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</si>
  <si>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</si>
  <si>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</si>
  <si>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</si>
  <si>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</si>
  <si>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备注</t>
    <rPh sb="0" eb="1">
      <t>bei zhu</t>
    </rPh>
    <phoneticPr fontId="2" type="noConversion"/>
  </si>
  <si>
    <t>7811951198605</t>
  </si>
  <si>
    <t>KTYTEF</t>
  </si>
  <si>
    <t xml:space="preserve">MU5535 </t>
  </si>
  <si>
    <t>ANG/KER LOON</t>
  </si>
  <si>
    <t>上海虹桥→武夷山</t>
  </si>
  <si>
    <t xml:space="preserve">2019-05-16 10:10, 11:30  </t>
  </si>
  <si>
    <t>D</t>
  </si>
  <si>
    <t>7811951198604</t>
  </si>
  <si>
    <t>KPSYRJ</t>
  </si>
  <si>
    <t xml:space="preserve">MU5536 </t>
  </si>
  <si>
    <t>武夷山→上海虹桥</t>
  </si>
  <si>
    <t xml:space="preserve">2019-05-17 18:30, 20:00  </t>
  </si>
  <si>
    <t>J</t>
  </si>
  <si>
    <t>7811957263160</t>
  </si>
  <si>
    <t>KD1S5R</t>
  </si>
  <si>
    <t>艾军</t>
  </si>
  <si>
    <t>7811957263168</t>
  </si>
  <si>
    <t>JWSN9F</t>
  </si>
  <si>
    <t>退票</t>
    <rPh sb="0" eb="1">
      <t>tui p</t>
    </rPh>
    <phoneticPr fontId="2" type="noConversion"/>
  </si>
  <si>
    <t>7814534359888</t>
  </si>
  <si>
    <t>JG0DDQ</t>
  </si>
  <si>
    <t xml:space="preserve">MU5600 </t>
  </si>
  <si>
    <t>福州→上海浦东</t>
  </si>
  <si>
    <t xml:space="preserve">2019-05-17 13:15, 14:55  </t>
  </si>
  <si>
    <t>Y</t>
  </si>
  <si>
    <t>7814532851203</t>
  </si>
  <si>
    <t>HP6BT4</t>
  </si>
  <si>
    <t xml:space="preserve">MU5101 </t>
  </si>
  <si>
    <t>付志霞</t>
  </si>
  <si>
    <t>上海虹桥→北京首都</t>
  </si>
  <si>
    <t xml:space="preserve">2019-05-18 8:00, 10:15  </t>
  </si>
  <si>
    <t>18日后出航班</t>
    <rPh sb="2" eb="3">
      <t>r</t>
    </rPh>
    <rPh sb="3" eb="4">
      <t>hou chu</t>
    </rPh>
    <rPh sb="4" eb="5">
      <t>chu</t>
    </rPh>
    <rPh sb="5" eb="6">
      <t>hang ban</t>
    </rPh>
    <phoneticPr fontId="2" type="noConversion"/>
  </si>
  <si>
    <t>9991951198763</t>
  </si>
  <si>
    <t>KWSXD5</t>
  </si>
  <si>
    <t xml:space="preserve">CA1886 </t>
  </si>
  <si>
    <t>李雪</t>
  </si>
  <si>
    <t xml:space="preserve">2019-05-17 21:55, 0:15  </t>
  </si>
  <si>
    <t>U</t>
  </si>
  <si>
    <t>航班取消</t>
    <rPh sb="0" eb="1">
      <t>hang ban</t>
    </rPh>
    <rPh sb="2" eb="3">
      <t>qu xiao</t>
    </rPh>
    <phoneticPr fontId="2" type="noConversion"/>
  </si>
  <si>
    <t>7818264732925</t>
  </si>
  <si>
    <t>JTJX92</t>
  </si>
  <si>
    <t>R</t>
  </si>
  <si>
    <t>7818264732749</t>
  </si>
  <si>
    <t>KSRE7V</t>
  </si>
  <si>
    <t>S</t>
  </si>
  <si>
    <t>9991951198761</t>
  </si>
  <si>
    <t>KQB1M1</t>
  </si>
  <si>
    <t xml:space="preserve">CA1501 </t>
  </si>
  <si>
    <t>北京首都→上海虹桥</t>
  </si>
  <si>
    <t xml:space="preserve">2019-05-15 8:30, 10:40  </t>
  </si>
  <si>
    <t>7814532851202</t>
  </si>
  <si>
    <t>JY02QL</t>
  </si>
  <si>
    <t>3241951198790</t>
  </si>
  <si>
    <t>KYDHV9</t>
  </si>
  <si>
    <t xml:space="preserve">SC4711 </t>
  </si>
  <si>
    <t>廖利辉</t>
  </si>
  <si>
    <t>武夷山→广州</t>
  </si>
  <si>
    <t xml:space="preserve">2019-05-17 9:40, 11:30  </t>
  </si>
  <si>
    <t>C</t>
  </si>
  <si>
    <t>7841951198623</t>
  </si>
  <si>
    <t>HEWLCS</t>
  </si>
  <si>
    <t xml:space="preserve">CZ3505 </t>
  </si>
  <si>
    <t>广州→福州</t>
  </si>
  <si>
    <t xml:space="preserve">2019-05-16 7:45, 9:35  </t>
  </si>
  <si>
    <t>7841951198626</t>
  </si>
  <si>
    <t>HEWLDV</t>
  </si>
  <si>
    <t xml:space="preserve">CZ3648 </t>
  </si>
  <si>
    <t>福州→广州</t>
  </si>
  <si>
    <t xml:space="preserve">2019-05-17 22:15, 23:55  </t>
  </si>
  <si>
    <t>7813566468846</t>
  </si>
  <si>
    <t>JMP8ZY</t>
  </si>
  <si>
    <t>刘旻玥</t>
  </si>
  <si>
    <t>7813566468847</t>
  </si>
  <si>
    <t>JMP8WZ</t>
  </si>
  <si>
    <t>7811957263169</t>
  </si>
  <si>
    <t>曲伟海</t>
  </si>
  <si>
    <t>7811957263161</t>
  </si>
  <si>
    <t>9991951198876</t>
  </si>
  <si>
    <t>JN7ZNW</t>
  </si>
  <si>
    <t>Z</t>
  </si>
  <si>
    <t>7811951198631</t>
  </si>
  <si>
    <t>JPH95S</t>
  </si>
  <si>
    <t>苏同</t>
  </si>
  <si>
    <t>3241951198632</t>
  </si>
  <si>
    <t>HN0PCP</t>
  </si>
  <si>
    <t xml:space="preserve">SC4879 </t>
  </si>
  <si>
    <t>武夷山→西安</t>
  </si>
  <si>
    <t xml:space="preserve">2019-05-17 9:10, 11:35  </t>
  </si>
  <si>
    <t>Q</t>
  </si>
  <si>
    <t>7841951198624</t>
  </si>
  <si>
    <t>谭伟彬</t>
  </si>
  <si>
    <t>3241951198791</t>
  </si>
  <si>
    <t>7841951198627</t>
  </si>
  <si>
    <t>7811951198888</t>
  </si>
  <si>
    <t>JYR3TX</t>
  </si>
  <si>
    <t>唐颖</t>
  </si>
  <si>
    <t>7841951198625</t>
  </si>
  <si>
    <t>杨远征</t>
  </si>
  <si>
    <t>3241951198792</t>
  </si>
  <si>
    <t>7841951198628</t>
  </si>
  <si>
    <t>7813566468886</t>
  </si>
  <si>
    <t>KD1SMX</t>
  </si>
  <si>
    <t>张喆翔</t>
  </si>
  <si>
    <t>7813566468887</t>
  </si>
  <si>
    <t>JWSP3N</t>
  </si>
  <si>
    <t>7814534359889</t>
  </si>
  <si>
    <t>7811957263170</t>
  </si>
  <si>
    <t>郑晓东</t>
  </si>
  <si>
    <t>7811957263162</t>
  </si>
  <si>
    <t>合计</t>
  </si>
  <si>
    <t>福州-武夷山东</t>
    <rPh sb="0" eb="1">
      <t>f zhou</t>
    </rPh>
    <rPh sb="3" eb="4">
      <t>wu yi shan</t>
    </rPh>
    <rPh sb="6" eb="7">
      <t>dong</t>
    </rPh>
    <phoneticPr fontId="2" type="noConversion"/>
  </si>
  <si>
    <t>武夷山东-福州</t>
    <rPh sb="0" eb="1">
      <t>wu yi shan</t>
    </rPh>
    <rPh sb="3" eb="4">
      <t>dong</t>
    </rPh>
    <rPh sb="5" eb="6">
      <t>fu zhhou</t>
    </rPh>
    <phoneticPr fontId="2" type="noConversion"/>
  </si>
  <si>
    <t>北京南-武夷山东</t>
    <rPh sb="0" eb="1">
      <t>bei jing</t>
    </rPh>
    <rPh sb="2" eb="3">
      <t>nan</t>
    </rPh>
    <rPh sb="4" eb="5">
      <t>wu yi shan</t>
    </rPh>
    <rPh sb="7" eb="8">
      <t>dong</t>
    </rPh>
    <phoneticPr fontId="2" type="noConversion"/>
  </si>
  <si>
    <t>廖利辉、杨远征、谭伟彬</t>
    <rPh sb="0" eb="1">
      <t>liao li hui</t>
    </rPh>
    <rPh sb="4" eb="5">
      <t>yang</t>
    </rPh>
    <rPh sb="5" eb="6">
      <t>yuan zheng</t>
    </rPh>
    <rPh sb="8" eb="9">
      <t>tan</t>
    </rPh>
    <rPh sb="9" eb="10">
      <t>wei bin</t>
    </rPh>
    <phoneticPr fontId="2" type="noConversion"/>
  </si>
  <si>
    <t>谭伟彬；纸质票已出不能退票</t>
    <rPh sb="0" eb="1">
      <t>tan wei bin</t>
    </rPh>
    <rPh sb="4" eb="5">
      <t>zhi zhi piao</t>
    </rPh>
    <rPh sb="7" eb="8">
      <t>yi chu</t>
    </rPh>
    <rPh sb="9" eb="10">
      <t>bu neng</t>
    </rPh>
    <rPh sb="11" eb="12">
      <t>tui piao</t>
    </rPh>
    <phoneticPr fontId="2" type="noConversion"/>
  </si>
  <si>
    <t>艾军、张喆翔</t>
    <rPh sb="0" eb="1">
      <t>ai jun</t>
    </rPh>
    <rPh sb="3" eb="4">
      <t>zhang zhe xiang</t>
    </rPh>
    <phoneticPr fontId="2" type="noConversion"/>
  </si>
  <si>
    <t>唐颖</t>
    <rPh sb="0" eb="1">
      <t>tang ying</t>
    </rPh>
    <phoneticPr fontId="2" type="noConversion"/>
  </si>
  <si>
    <t>付志霞</t>
    <rPh sb="0" eb="1">
      <t>fu zh xia</t>
    </rPh>
    <phoneticPr fontId="2" type="noConversion"/>
  </si>
  <si>
    <t>北京南-武夷山东</t>
    <rPh sb="0" eb="1">
      <t>bei jign an</t>
    </rPh>
    <rPh sb="2" eb="3">
      <t>nan</t>
    </rPh>
    <rPh sb="4" eb="5">
      <t>wu yi sahn</t>
    </rPh>
    <rPh sb="7" eb="8">
      <t>dong</t>
    </rPh>
    <phoneticPr fontId="2" type="noConversion"/>
  </si>
  <si>
    <t>高铁</t>
    <rPh sb="0" eb="1">
      <t>gao tie</t>
    </rPh>
    <phoneticPr fontId="2" type="noConversion"/>
  </si>
  <si>
    <t>上海中航虹桥泊悦酒店</t>
    <rPh sb="0" eb="1">
      <t>shang hai</t>
    </rPh>
    <rPh sb="2" eb="3">
      <t>zhong hang</t>
    </rPh>
    <rPh sb="3" eb="4">
      <t>hang</t>
    </rPh>
    <rPh sb="4" eb="5">
      <t>hong qiao</t>
    </rPh>
    <rPh sb="6" eb="7">
      <t>bo</t>
    </rPh>
    <rPh sb="7" eb="8">
      <t>yue</t>
    </rPh>
    <rPh sb="8" eb="9">
      <t>jiu dian</t>
    </rPh>
    <phoneticPr fontId="2" type="noConversion"/>
  </si>
  <si>
    <t>间</t>
    <rPh sb="0" eb="1">
      <t>jain</t>
    </rPh>
    <phoneticPr fontId="2" type="noConversion"/>
  </si>
  <si>
    <t>5月15日2间；5月17日2间</t>
    <rPh sb="1" eb="2">
      <t>yue</t>
    </rPh>
    <rPh sb="4" eb="5">
      <t>ri</t>
    </rPh>
    <rPh sb="6" eb="7">
      <t>jain</t>
    </rPh>
    <rPh sb="9" eb="10">
      <t>yue</t>
    </rPh>
    <rPh sb="12" eb="13">
      <t>ri</t>
    </rPh>
    <rPh sb="14" eb="15">
      <t>jain</t>
    </rPh>
    <phoneticPr fontId="2" type="noConversion"/>
  </si>
  <si>
    <t>广州3位嘉宾、唐颖等2位、苏同1位</t>
    <phoneticPr fontId="2" type="noConversion"/>
  </si>
  <si>
    <t>机场：苏同、谭伟彬2人、刘旻玥；东站：唐颖2人、胡梅龙、艾军2人；</t>
    <phoneticPr fontId="2" type="noConversion"/>
  </si>
  <si>
    <t>武夷山机场送站；</t>
    <rPh sb="0" eb="1">
      <t>wu yi shan</t>
    </rPh>
    <rPh sb="3" eb="4">
      <t>ji chang</t>
    </rPh>
    <rPh sb="5" eb="6">
      <t>song zhan</t>
    </rPh>
    <phoneticPr fontId="2" type="noConversion"/>
  </si>
  <si>
    <t>武夷山东站接站；</t>
    <rPh sb="0" eb="1">
      <t>wu yi shan</t>
    </rPh>
    <rPh sb="3" eb="4">
      <t>dong zhan</t>
    </rPh>
    <rPh sb="5" eb="6">
      <t>jei</t>
    </rPh>
    <rPh sb="6" eb="7">
      <t>zhan</t>
    </rPh>
    <phoneticPr fontId="2" type="noConversion"/>
  </si>
  <si>
    <t>定制袋子，按照20制作</t>
    <rPh sb="0" eb="1">
      <t>ding zhi</t>
    </rPh>
    <rPh sb="2" eb="3">
      <t>dai zi</t>
    </rPh>
    <rPh sb="5" eb="6">
      <t>an zhao</t>
    </rPh>
    <rPh sb="9" eb="10">
      <t>zhi zuo</t>
    </rPh>
    <phoneticPr fontId="2" type="noConversion"/>
  </si>
  <si>
    <t>提前采购，按照20采购</t>
    <rPh sb="0" eb="1">
      <t>ti qian</t>
    </rPh>
    <rPh sb="2" eb="3">
      <t>cai gou</t>
    </rPh>
    <rPh sb="5" eb="6">
      <t>an zhao</t>
    </rPh>
    <rPh sb="9" eb="10">
      <t>cai gou</t>
    </rPh>
    <phoneticPr fontId="2" type="noConversion"/>
  </si>
  <si>
    <t>茶叶采买</t>
    <rPh sb="0" eb="1">
      <t>cha ye</t>
    </rPh>
    <rPh sb="2" eb="3">
      <t>cai mai</t>
    </rPh>
    <phoneticPr fontId="2" type="noConversion"/>
  </si>
  <si>
    <t>项</t>
    <rPh sb="0" eb="1">
      <t>xaing</t>
    </rPh>
    <phoneticPr fontId="2" type="noConversion"/>
  </si>
  <si>
    <t>北京-上海-武夷山机票</t>
    <rPh sb="0" eb="1">
      <t>bei jing</t>
    </rPh>
    <rPh sb="3" eb="4">
      <t>shang hai</t>
    </rPh>
    <rPh sb="6" eb="7">
      <t>wu yi shan</t>
    </rPh>
    <rPh sb="9" eb="10">
      <t>ji p</t>
    </rPh>
    <phoneticPr fontId="2" type="noConversion"/>
  </si>
  <si>
    <t>摄影摄像</t>
    <rPh sb="0" eb="1">
      <t>she ying</t>
    </rPh>
    <rPh sb="2" eb="3">
      <t>she xiang</t>
    </rPh>
    <phoneticPr fontId="2" type="noConversion"/>
  </si>
  <si>
    <t>摄影师</t>
    <rPh sb="0" eb="1">
      <t>she ying</t>
    </rPh>
    <rPh sb="2" eb="3">
      <t>shi fu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</si>
  <si>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</si>
  <si>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云相册</t>
    <rPh sb="0" eb="1">
      <t>yun xiang ce</t>
    </rPh>
    <phoneticPr fontId="2" type="noConversion"/>
  </si>
  <si>
    <t>摄影师住宿</t>
    <rPh sb="0" eb="1">
      <t>she yign shi</t>
    </rPh>
    <rPh sb="3" eb="4">
      <t>zhu su</t>
    </rPh>
    <phoneticPr fontId="2" type="noConversion"/>
  </si>
  <si>
    <t>5月15日、16日、17日</t>
    <rPh sb="1" eb="2">
      <t>yue</t>
    </rPh>
    <rPh sb="4" eb="5">
      <t>ri</t>
    </rPh>
    <rPh sb="8" eb="9">
      <t>ri</t>
    </rPh>
    <rPh sb="12" eb="13">
      <t>ri</t>
    </rPh>
    <phoneticPr fontId="2" type="noConversion"/>
  </si>
  <si>
    <t>摄影师交通餐饮</t>
    <rPh sb="0" eb="1">
      <t>she yign shi</t>
    </rPh>
    <rPh sb="3" eb="4">
      <t>jiao tong</t>
    </rPh>
    <rPh sb="5" eb="6">
      <t>cna yin</t>
    </rPh>
    <phoneticPr fontId="2" type="noConversion"/>
  </si>
  <si>
    <t>广州-武夷山</t>
    <rPh sb="0" eb="1">
      <t>guang zhou</t>
    </rPh>
    <rPh sb="3" eb="4">
      <t>wu yi shan</t>
    </rPh>
    <phoneticPr fontId="2" type="noConversion"/>
  </si>
  <si>
    <t>定制桌旗，按照20制作</t>
    <rPh sb="2" eb="3">
      <t>zhuo qi</t>
    </rPh>
    <phoneticPr fontId="2" type="noConversion"/>
  </si>
  <si>
    <t>软饮</t>
    <rPh sb="0" eb="1">
      <t>ruan yin</t>
    </rPh>
    <rPh sb="1" eb="2">
      <t>yin</t>
    </rPh>
    <phoneticPr fontId="2" type="noConversion"/>
  </si>
  <si>
    <t>品茶及场地费用</t>
    <rPh sb="3" eb="4">
      <t>chang d</t>
    </rPh>
    <rPh sb="5" eb="6">
      <t>fei yong</t>
    </rPh>
    <phoneticPr fontId="2" type="noConversion"/>
  </si>
  <si>
    <t>含场地费用，茶水等</t>
    <rPh sb="1" eb="2">
      <t>chang di</t>
    </rPh>
    <rPh sb="3" eb="4">
      <t>fei yong</t>
    </rPh>
    <rPh sb="6" eb="7">
      <t>ccha shui</t>
    </rPh>
    <rPh sb="8" eb="9">
      <t>deng</t>
    </rPh>
    <phoneticPr fontId="2" type="noConversion"/>
  </si>
  <si>
    <t>武夷山茶文化讲解</t>
    <rPh sb="0" eb="1">
      <t>wu yi shan</t>
    </rPh>
    <rPh sb="3" eb="4">
      <t>cha wen hau</t>
    </rPh>
    <rPh sb="6" eb="7">
      <t>jiang jie</t>
    </rPh>
    <phoneticPr fontId="2" type="noConversion"/>
  </si>
  <si>
    <t>茶文化讲师 讲解费用</t>
    <rPh sb="0" eb="1">
      <t>cha wen hua</t>
    </rPh>
    <rPh sb="3" eb="4">
      <t>jiang</t>
    </rPh>
    <rPh sb="6" eb="7">
      <t>jiang jie</t>
    </rPh>
    <rPh sb="8" eb="9">
      <t>fei yong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</si>
</sst>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\¥#,##0.00_);[Red]\(\¥#,##0.00\)"/>
    <numFmt numFmtId="177" formatCode="\¥#,##0.00;\¥\-#,##0.00"/>
    <numFmt numFmtId="178" formatCode="&quot;¥&quot;#,##0.00"/>
  </numFmts>
  <fonts count="22" x14ac:knownFonts="1">
    <font>
      <sz val="12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</font>
    <font>
      <sz val="10"/>
      <name val="微软雅黑"/>
      <family val="2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0"/>
      <name val="微软雅黑"/>
      <family val="3"/>
      <charset val="134"/>
    </font>
    <font>
      <sz val="10"/>
      <color rgb="FF000000"/>
      <name val="微软雅黑"/>
      <family val="3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3"/>
      <charset val="134"/>
    </font>
    <font>
      <sz val="12"/>
      <name val="微软雅黑"/>
      <family val="3"/>
      <charset val="134"/>
    </font>
    <font>
      <sz val="12"/>
      <color rgb="FF000000"/>
      <name val="微软雅黑"/>
      <family val="3"/>
      <charset val="134"/>
    </font>
    <font>
      <sz val="10"/>
      <color theme="3"/>
      <name val="微软雅黑"/>
      <family val="2"/>
      <charset val="134"/>
    </font>
    <font>
      <b/>
      <sz val="11"/>
      <name val="微软雅黑"/>
      <family val="3"/>
      <charset val="134"/>
    </font>
    <font>
      <sz val="11"/>
      <color rgb="FF000000"/>
      <name val="微软雅黑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b/>
      <sz val="12"/>
      <color theme="0"/>
      <name val="微软雅黑"/>
      <family val="3"/>
      <charset val="134"/>
    </font>
    <font>
      <sz val="12"/>
      <color theme="0"/>
      <name val="微软雅黑"/>
      <family val="3"/>
      <charset val="134"/>
    </font>
    <font>
      <sz val="10"/>
      <color rgb="FFC00000"/>
      <name val="微软雅黑"/>
      <family val="2"/>
      <charset val="134"/>
    </font>
    <font>
      <b/>
      <sz val="10"/>
      <color rgb="FF000000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>
      <alignment vertical="center"/>
    </xf>
    <xf numFmtId="0" fontId="17" fillId="0" borderId="0" applyNumberFormat="0"/>
    <xf numFmtId="0" fontId="17" fillId="0" borderId="0" applyNumberFormat="0"/>
  </cellStyleXfs>
  <cellXfs count="101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4" fillId="2" borderId="1" xfId="0" applyFont="1" applyFill="1" applyBorder="1" applyAlignment="1">
      <alignment horizontal="left" vertical="center" wrapText="1"/>
    </xf>
    <xf numFmtId="176" fontId="7" fillId="4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7" fillId="5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6" fontId="7" fillId="6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8" fillId="0" borderId="8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left" vertical="center"/>
    </xf>
    <xf numFmtId="0" fontId="18" fillId="0" borderId="6" xfId="5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4" fontId="4" fillId="0" borderId="9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0" xfId="6" applyFont="1" applyFill="1" applyBorder="1" applyAlignment="1">
      <alignment horizontal="center" vertical="center"/>
    </xf>
    <xf numFmtId="0" fontId="20" fillId="0" borderId="10" xfId="6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4" fontId="4" fillId="7" borderId="1" xfId="0" applyNumberFormat="1" applyFont="1" applyFill="1" applyBorder="1" applyAlignment="1" applyProtection="1">
      <alignment horizontal="left" vertical="center" wrapText="1"/>
      <protection locked="0" hidden="1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176" fontId="4" fillId="8" borderId="1" xfId="1" applyNumberFormat="1" applyFont="1" applyFill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 wrapText="1"/>
    </xf>
    <xf numFmtId="176" fontId="9" fillId="8" borderId="1" xfId="1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176" fontId="9" fillId="7" borderId="1" xfId="1" applyNumberFormat="1" applyFont="1" applyFill="1" applyBorder="1" applyAlignment="1">
      <alignment horizontal="center" vertical="center"/>
    </xf>
    <xf numFmtId="177" fontId="9" fillId="8" borderId="1" xfId="0" applyNumberFormat="1" applyFont="1" applyFill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/>
    </xf>
    <xf numFmtId="14" fontId="4" fillId="8" borderId="1" xfId="0" applyNumberFormat="1" applyFont="1" applyFill="1" applyBorder="1" applyAlignment="1" applyProtection="1">
      <alignment horizontal="left" vertical="center" wrapText="1"/>
      <protection locked="0" hidden="1"/>
    </xf>
    <xf numFmtId="0" fontId="4" fillId="8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 wrapText="1"/>
    </xf>
    <xf numFmtId="0" fontId="14" fillId="0" borderId="7" xfId="4" applyFont="1" applyFill="1" applyBorder="1" applyAlignment="1">
      <alignment horizontal="center" vertical="center" wrapText="1"/>
    </xf>
  </cellXfs>
  <cellStyles count="7">
    <cellStyle name="常规" xfId="0" builtinId="0"/>
    <cellStyle name="常规 10" xfId="6"/>
    <cellStyle name="常规 2" xfId="5"/>
    <cellStyle name="常规 4" xfId="4"/>
    <cellStyle name="超链接" xfId="2" builtinId="8" hidden="1"/>
    <cellStyle name="千位分隔" xfId="1" builtinId="3"/>
    <cellStyle name="已访问的超链接" xfId="3" builtinId="9" hidde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numFmt numFmtId="19" formatCode="yyyy/m/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7"/>
  <colors>
    <mruColors>
      <color rgb="FFEBE9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表1" displayName="表1" ref="A2:M36" totalsRowShown="0" headerRowDxfId="16" dataDxfId="14" headerRowBorderDxfId="15" tableBorderDxfId="13" totalsRowBorderDxfId="12" headerRowCellStyle="常规 2" dataCellStyle="常规 10">
  <autoFilter ref="A2:M36"/>
  <tableColumns count="13">
    <tableColumn id="1" name="出票日期" dataDxfId="11" dataCellStyle="常规 10"/>
    <tableColumn id="2" name="票号" dataDxfId="10" dataCellStyle="常规 10"/>
    <tableColumn id="3" name="PNR号" dataDxfId="9" dataCellStyle="常规 10"/>
    <tableColumn id="4" name="航班号" dataDxfId="8" dataCellStyle="常规 10"/>
    <tableColumn id="5" name="乘机人" dataDxfId="7" dataCellStyle="常规 10"/>
    <tableColumn id="6" name="行程" dataDxfId="6" dataCellStyle="常规 10"/>
    <tableColumn id="7" name="航班日期" dataDxfId="5" dataCellStyle="常规 10"/>
    <tableColumn id="8" name="舱位" dataDxfId="4" dataCellStyle="常规 10"/>
    <tableColumn id="9" name="票价" dataDxfId="3" dataCellStyle="常规 10"/>
    <tableColumn id="10" name="税款" dataDxfId="2" dataCellStyle="常规 10"/>
    <tableColumn id="11" name="服务费"/>
    <tableColumn id="12" name="应收款" dataDxfId="1" dataCellStyle="常规 10"/>
    <tableColumn id="13" name="备注" dataDxfId="0" dataCellStyle="常规 1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93"/>
  <sheetViews>
    <sheetView showGridLines="0" tabSelected="1" topLeftCell="A64" zoomScale="85" zoomScaleNormal="85" zoomScalePageLayoutView="85" workbookViewId="0">
      <selection activeCell="M79" sqref="M79"/>
    </sheetView>
  </sheetViews>
  <sheetFormatPr baseColWidth="10" defaultColWidth="8.83203125" defaultRowHeight="17" customHeight="1" x14ac:dyDescent="0.25"/>
  <cols>
    <col min="1" max="1" width="10.1640625" style="1" customWidth="1"/>
    <col min="2" max="2" width="23.6640625" style="20" customWidth="1"/>
    <col min="3" max="3" width="35.6640625" style="20" customWidth="1"/>
    <col min="4" max="6" width="5.1640625" style="1" customWidth="1"/>
    <col min="7" max="7" width="7.83203125" style="1" customWidth="1"/>
    <col min="8" max="8" width="21" style="20" customWidth="1"/>
    <col min="9" max="9" width="15.6640625" style="20" customWidth="1"/>
    <col min="10" max="10" width="59.1640625" style="20" customWidth="1"/>
    <col min="11" max="16384" width="8.83203125" style="1"/>
  </cols>
  <sheetData>
    <row r="1" spans="1:10" s="32" customFormat="1" ht="22" customHeight="1" x14ac:dyDescent="0.25">
      <c r="A1" s="29" t="s">
        <v>102</v>
      </c>
      <c r="B1" s="30" t="s">
        <v>60</v>
      </c>
      <c r="C1" s="30"/>
      <c r="D1" s="30"/>
      <c r="E1" s="30"/>
      <c r="F1" s="30"/>
      <c r="G1" s="30"/>
      <c r="H1" s="31"/>
      <c r="I1" s="31"/>
      <c r="J1" s="31"/>
    </row>
    <row r="2" spans="1:10" s="32" customFormat="1" ht="22" customHeight="1" x14ac:dyDescent="0.25">
      <c r="A2" s="29" t="s">
        <v>103</v>
      </c>
      <c r="B2" s="30" t="s">
        <v>30</v>
      </c>
      <c r="C2" s="30"/>
      <c r="D2" s="30"/>
      <c r="E2" s="30"/>
      <c r="F2" s="30"/>
      <c r="G2" s="30"/>
      <c r="H2" s="31"/>
      <c r="I2" s="31"/>
      <c r="J2" s="31"/>
    </row>
    <row r="3" spans="1:10" s="32" customFormat="1" ht="22" customHeight="1" x14ac:dyDescent="0.25">
      <c r="A3" s="29" t="s">
        <v>104</v>
      </c>
      <c r="B3" s="88">
        <v>18</v>
      </c>
      <c r="C3" s="88"/>
      <c r="D3" s="30"/>
      <c r="E3" s="30"/>
      <c r="F3" s="30"/>
      <c r="G3" s="30"/>
      <c r="H3" s="31"/>
      <c r="I3" s="31"/>
      <c r="J3" s="31"/>
    </row>
    <row r="4" spans="1:10" s="37" customFormat="1" ht="20" customHeight="1" x14ac:dyDescent="0.2">
      <c r="A4" s="87" t="s">
        <v>0</v>
      </c>
      <c r="B4" s="87"/>
      <c r="C4" s="87" t="s">
        <v>1</v>
      </c>
      <c r="D4" s="87" t="s">
        <v>2</v>
      </c>
      <c r="E4" s="87"/>
      <c r="F4" s="87"/>
      <c r="G4" s="87"/>
      <c r="H4" s="89" t="s">
        <v>3</v>
      </c>
      <c r="I4" s="89"/>
      <c r="J4" s="87" t="s">
        <v>4</v>
      </c>
    </row>
    <row r="5" spans="1:10" s="37" customFormat="1" ht="20" customHeight="1" x14ac:dyDescent="0.2">
      <c r="A5" s="87"/>
      <c r="B5" s="87"/>
      <c r="C5" s="87"/>
      <c r="D5" s="38" t="s">
        <v>5</v>
      </c>
      <c r="E5" s="38" t="s">
        <v>6</v>
      </c>
      <c r="F5" s="38" t="s">
        <v>5</v>
      </c>
      <c r="G5" s="38" t="s">
        <v>6</v>
      </c>
      <c r="H5" s="39" t="s">
        <v>7</v>
      </c>
      <c r="I5" s="39" t="s">
        <v>8</v>
      </c>
      <c r="J5" s="87"/>
    </row>
    <row r="6" spans="1:10" s="2" customFormat="1" ht="20" customHeight="1" x14ac:dyDescent="0.2">
      <c r="A6" s="84" t="s">
        <v>42</v>
      </c>
      <c r="B6" s="6" t="s">
        <v>153</v>
      </c>
      <c r="C6" s="7" t="s">
        <v>154</v>
      </c>
      <c r="D6" s="41">
        <v>1</v>
      </c>
      <c r="E6" s="41" t="s">
        <v>24</v>
      </c>
      <c r="F6" s="41">
        <v>1</v>
      </c>
      <c r="G6" s="41" t="s">
        <v>25</v>
      </c>
      <c r="H6" s="43">
        <v>45379</v>
      </c>
      <c r="I6" s="5">
        <v>45379</v>
      </c>
      <c r="J6" s="5"/>
    </row>
    <row r="7" spans="1:10" s="2" customFormat="1" ht="20" customHeight="1" x14ac:dyDescent="0.2">
      <c r="A7" s="85"/>
      <c r="B7" s="61" t="s">
        <v>279</v>
      </c>
      <c r="C7" s="21" t="s">
        <v>62</v>
      </c>
      <c r="D7" s="22">
        <v>3</v>
      </c>
      <c r="E7" s="22" t="s">
        <v>32</v>
      </c>
      <c r="F7" s="22">
        <v>1</v>
      </c>
      <c r="G7" s="22" t="s">
        <v>61</v>
      </c>
      <c r="H7" s="43">
        <v>326</v>
      </c>
      <c r="I7" s="43">
        <f t="shared" ref="I7:I10" si="0">D7*F7*H7</f>
        <v>978</v>
      </c>
      <c r="J7" s="5" t="s">
        <v>282</v>
      </c>
    </row>
    <row r="8" spans="1:10" s="2" customFormat="1" ht="20" customHeight="1" x14ac:dyDescent="0.2">
      <c r="A8" s="85"/>
      <c r="B8" s="6" t="s">
        <v>280</v>
      </c>
      <c r="C8" s="7" t="s">
        <v>62</v>
      </c>
      <c r="D8" s="41">
        <v>1</v>
      </c>
      <c r="E8" s="41" t="s">
        <v>32</v>
      </c>
      <c r="F8" s="41">
        <v>1</v>
      </c>
      <c r="G8" s="41" t="s">
        <v>61</v>
      </c>
      <c r="H8" s="43">
        <v>326</v>
      </c>
      <c r="I8" s="5">
        <f t="shared" si="0"/>
        <v>326</v>
      </c>
      <c r="J8" s="5" t="s">
        <v>283</v>
      </c>
    </row>
    <row r="9" spans="1:10" s="2" customFormat="1" ht="20" customHeight="1" x14ac:dyDescent="0.2">
      <c r="A9" s="85"/>
      <c r="B9" s="61" t="s">
        <v>280</v>
      </c>
      <c r="C9" s="21" t="s">
        <v>62</v>
      </c>
      <c r="D9" s="22">
        <v>2</v>
      </c>
      <c r="E9" s="22" t="s">
        <v>32</v>
      </c>
      <c r="F9" s="22">
        <v>1</v>
      </c>
      <c r="G9" s="22" t="s">
        <v>61</v>
      </c>
      <c r="H9" s="43">
        <v>326</v>
      </c>
      <c r="I9" s="43">
        <f t="shared" si="0"/>
        <v>652</v>
      </c>
      <c r="J9" s="5" t="s">
        <v>284</v>
      </c>
    </row>
    <row r="10" spans="1:10" s="2" customFormat="1" ht="20" customHeight="1" x14ac:dyDescent="0.2">
      <c r="A10" s="85"/>
      <c r="B10" s="6" t="s">
        <v>281</v>
      </c>
      <c r="C10" s="7" t="s">
        <v>62</v>
      </c>
      <c r="D10" s="41">
        <v>1</v>
      </c>
      <c r="E10" s="41" t="s">
        <v>32</v>
      </c>
      <c r="F10" s="41">
        <v>1</v>
      </c>
      <c r="G10" s="41" t="s">
        <v>61</v>
      </c>
      <c r="H10" s="43">
        <v>2041.5</v>
      </c>
      <c r="I10" s="5">
        <f t="shared" si="0"/>
        <v>2041.5</v>
      </c>
      <c r="J10" s="5" t="s">
        <v>285</v>
      </c>
    </row>
    <row r="11" spans="1:10" s="2" customFormat="1" ht="20" customHeight="1" x14ac:dyDescent="0.2">
      <c r="A11" s="86"/>
      <c r="B11" s="64" t="s">
        <v>287</v>
      </c>
      <c r="C11" s="65" t="s">
        <v>288</v>
      </c>
      <c r="D11" s="66">
        <v>1</v>
      </c>
      <c r="E11" s="66" t="s">
        <v>32</v>
      </c>
      <c r="F11" s="66">
        <v>1</v>
      </c>
      <c r="G11" s="66" t="s">
        <v>61</v>
      </c>
      <c r="H11" s="73">
        <v>646.5</v>
      </c>
      <c r="I11" s="74">
        <f t="shared" ref="I11" si="1">D11*F11*H11</f>
        <v>646.5</v>
      </c>
      <c r="J11" s="74" t="s">
        <v>286</v>
      </c>
    </row>
    <row r="12" spans="1:10" s="2" customFormat="1" ht="20" customHeight="1" x14ac:dyDescent="0.2">
      <c r="A12" s="77" t="s">
        <v>51</v>
      </c>
      <c r="B12" s="77"/>
      <c r="C12" s="77"/>
      <c r="D12" s="77"/>
      <c r="E12" s="77"/>
      <c r="F12" s="77"/>
      <c r="G12" s="77"/>
      <c r="H12" s="77"/>
      <c r="I12" s="8">
        <f>SUM(I6:I11)</f>
        <v>50023</v>
      </c>
      <c r="J12" s="8"/>
    </row>
    <row r="13" spans="1:10" s="2" customFormat="1" ht="20" customHeight="1" x14ac:dyDescent="0.2">
      <c r="A13" s="84" t="s">
        <v>33</v>
      </c>
      <c r="B13" s="6" t="s">
        <v>31</v>
      </c>
      <c r="C13" s="3" t="s">
        <v>63</v>
      </c>
      <c r="D13" s="4">
        <v>12</v>
      </c>
      <c r="E13" s="4" t="s">
        <v>9</v>
      </c>
      <c r="F13" s="4">
        <v>1</v>
      </c>
      <c r="G13" s="4" t="s">
        <v>26</v>
      </c>
      <c r="H13" s="5">
        <v>1800</v>
      </c>
      <c r="I13" s="5">
        <f t="shared" ref="I13:I19" si="2">D13*F13*H13</f>
        <v>21600</v>
      </c>
      <c r="J13" s="5" t="s">
        <v>119</v>
      </c>
    </row>
    <row r="14" spans="1:10" s="2" customFormat="1" ht="20" customHeight="1" x14ac:dyDescent="0.2">
      <c r="A14" s="85"/>
      <c r="B14" s="6" t="s">
        <v>31</v>
      </c>
      <c r="C14" s="7" t="s">
        <v>64</v>
      </c>
      <c r="D14" s="4">
        <v>2</v>
      </c>
      <c r="E14" s="4" t="s">
        <v>9</v>
      </c>
      <c r="F14" s="4">
        <v>1</v>
      </c>
      <c r="G14" s="4" t="s">
        <v>26</v>
      </c>
      <c r="H14" s="5">
        <v>1500</v>
      </c>
      <c r="I14" s="5">
        <f t="shared" si="2"/>
        <v>3000</v>
      </c>
      <c r="J14" s="5" t="s">
        <v>119</v>
      </c>
    </row>
    <row r="15" spans="1:10" s="2" customFormat="1" ht="20" customHeight="1" x14ac:dyDescent="0.2">
      <c r="A15" s="85"/>
      <c r="B15" s="6" t="s">
        <v>31</v>
      </c>
      <c r="C15" s="7" t="s">
        <v>65</v>
      </c>
      <c r="D15" s="4">
        <v>2</v>
      </c>
      <c r="E15" s="4" t="s">
        <v>9</v>
      </c>
      <c r="F15" s="4">
        <v>1</v>
      </c>
      <c r="G15" s="4" t="s">
        <v>26</v>
      </c>
      <c r="H15" s="5">
        <v>1500</v>
      </c>
      <c r="I15" s="5">
        <f t="shared" si="2"/>
        <v>3000</v>
      </c>
      <c r="J15" s="5" t="s">
        <v>119</v>
      </c>
    </row>
    <row r="16" spans="1:10" s="2" customFormat="1" ht="20" customHeight="1" x14ac:dyDescent="0.2">
      <c r="A16" s="85"/>
      <c r="B16" s="6" t="s">
        <v>31</v>
      </c>
      <c r="C16" s="7" t="s">
        <v>65</v>
      </c>
      <c r="D16" s="35">
        <v>1</v>
      </c>
      <c r="E16" s="35" t="s">
        <v>9</v>
      </c>
      <c r="F16" s="35">
        <v>2</v>
      </c>
      <c r="G16" s="35" t="s">
        <v>26</v>
      </c>
      <c r="H16" s="5">
        <v>1500</v>
      </c>
      <c r="I16" s="5">
        <f t="shared" si="2"/>
        <v>3000</v>
      </c>
      <c r="J16" s="5" t="s">
        <v>136</v>
      </c>
    </row>
    <row r="17" spans="1:10" s="2" customFormat="1" ht="20" customHeight="1" x14ac:dyDescent="0.2">
      <c r="A17" s="85"/>
      <c r="B17" s="64" t="s">
        <v>289</v>
      </c>
      <c r="C17" s="65"/>
      <c r="D17" s="66">
        <v>2</v>
      </c>
      <c r="E17" s="66" t="s">
        <v>290</v>
      </c>
      <c r="F17" s="66">
        <v>2</v>
      </c>
      <c r="G17" s="66" t="s">
        <v>26</v>
      </c>
      <c r="H17" s="74">
        <v>700</v>
      </c>
      <c r="I17" s="74">
        <f t="shared" si="2"/>
        <v>2800</v>
      </c>
      <c r="J17" s="74" t="s">
        <v>291</v>
      </c>
    </row>
    <row r="18" spans="1:10" s="2" customFormat="1" ht="20" customHeight="1" x14ac:dyDescent="0.2">
      <c r="A18" s="85"/>
      <c r="B18" s="6" t="s">
        <v>34</v>
      </c>
      <c r="C18" s="7" t="s">
        <v>66</v>
      </c>
      <c r="D18" s="4">
        <v>1</v>
      </c>
      <c r="E18" s="4" t="s">
        <v>9</v>
      </c>
      <c r="F18" s="4">
        <v>1</v>
      </c>
      <c r="G18" s="4" t="s">
        <v>35</v>
      </c>
      <c r="H18" s="5">
        <v>20000</v>
      </c>
      <c r="I18" s="5">
        <f t="shared" si="2"/>
        <v>20000</v>
      </c>
      <c r="J18" s="5" t="s">
        <v>120</v>
      </c>
    </row>
    <row r="19" spans="1:10" s="2" customFormat="1" ht="20" customHeight="1" x14ac:dyDescent="0.2">
      <c r="A19" s="86"/>
      <c r="B19" s="6" t="s">
        <v>79</v>
      </c>
      <c r="C19" s="7" t="s">
        <v>100</v>
      </c>
      <c r="D19" s="4">
        <v>18</v>
      </c>
      <c r="E19" s="4" t="s">
        <v>32</v>
      </c>
      <c r="F19" s="4">
        <v>1</v>
      </c>
      <c r="G19" s="4" t="s">
        <v>25</v>
      </c>
      <c r="H19" s="5">
        <v>300</v>
      </c>
      <c r="I19" s="5">
        <f t="shared" si="2"/>
        <v>5400</v>
      </c>
      <c r="J19" s="5"/>
    </row>
    <row r="20" spans="1:10" s="2" customFormat="1" ht="20" customHeight="1" x14ac:dyDescent="0.2">
      <c r="A20" s="77" t="s">
        <v>52</v>
      </c>
      <c r="B20" s="77"/>
      <c r="C20" s="77"/>
      <c r="D20" s="77"/>
      <c r="E20" s="77"/>
      <c r="F20" s="77"/>
      <c r="G20" s="77"/>
      <c r="H20" s="77"/>
      <c r="I20" s="8">
        <f>SUM(I13:I19)</f>
        <v>58800</v>
      </c>
      <c r="J20" s="8"/>
    </row>
    <row r="21" spans="1:10" s="2" customFormat="1" ht="20" customHeight="1" x14ac:dyDescent="0.2">
      <c r="A21" s="84" t="s">
        <v>23</v>
      </c>
      <c r="B21" s="81" t="s">
        <v>20</v>
      </c>
      <c r="C21" s="9" t="s">
        <v>69</v>
      </c>
      <c r="D21" s="4">
        <v>30</v>
      </c>
      <c r="E21" s="4" t="s">
        <v>10</v>
      </c>
      <c r="F21" s="4">
        <v>1</v>
      </c>
      <c r="G21" s="4" t="s">
        <v>38</v>
      </c>
      <c r="H21" s="10">
        <v>328</v>
      </c>
      <c r="I21" s="10">
        <f t="shared" ref="I21:I27" si="3">D21*F21*H21</f>
        <v>9840</v>
      </c>
      <c r="J21" s="10" t="s">
        <v>139</v>
      </c>
    </row>
    <row r="22" spans="1:10" s="2" customFormat="1" ht="20" customHeight="1" x14ac:dyDescent="0.2">
      <c r="A22" s="85"/>
      <c r="B22" s="82"/>
      <c r="C22" s="9" t="s">
        <v>67</v>
      </c>
      <c r="D22" s="36">
        <v>18</v>
      </c>
      <c r="E22" s="36" t="s">
        <v>32</v>
      </c>
      <c r="F22" s="36">
        <v>1</v>
      </c>
      <c r="G22" s="36" t="s">
        <v>38</v>
      </c>
      <c r="H22" s="10">
        <v>800</v>
      </c>
      <c r="I22" s="10">
        <f t="shared" si="3"/>
        <v>14400</v>
      </c>
      <c r="J22" s="10" t="s">
        <v>68</v>
      </c>
    </row>
    <row r="23" spans="1:10" s="2" customFormat="1" ht="20" customHeight="1" x14ac:dyDescent="0.2">
      <c r="A23" s="85"/>
      <c r="B23" s="83"/>
      <c r="C23" s="9" t="s">
        <v>144</v>
      </c>
      <c r="D23" s="4">
        <v>1</v>
      </c>
      <c r="E23" s="4" t="s">
        <v>24</v>
      </c>
      <c r="F23" s="4">
        <v>1</v>
      </c>
      <c r="G23" s="4" t="s">
        <v>25</v>
      </c>
      <c r="H23" s="10">
        <v>5000</v>
      </c>
      <c r="I23" s="10">
        <f t="shared" si="3"/>
        <v>5000</v>
      </c>
      <c r="J23" s="10" t="s">
        <v>68</v>
      </c>
    </row>
    <row r="24" spans="1:10" s="2" customFormat="1" ht="20" customHeight="1" x14ac:dyDescent="0.2">
      <c r="A24" s="85"/>
      <c r="B24" s="81" t="s">
        <v>11</v>
      </c>
      <c r="C24" s="9" t="s">
        <v>70</v>
      </c>
      <c r="D24" s="4">
        <v>12</v>
      </c>
      <c r="E24" s="4" t="s">
        <v>32</v>
      </c>
      <c r="F24" s="4">
        <v>1</v>
      </c>
      <c r="G24" s="4" t="s">
        <v>38</v>
      </c>
      <c r="H24" s="10">
        <v>400</v>
      </c>
      <c r="I24" s="10">
        <f t="shared" si="3"/>
        <v>4800</v>
      </c>
      <c r="J24" s="10" t="s">
        <v>68</v>
      </c>
    </row>
    <row r="25" spans="1:10" s="2" customFormat="1" ht="20" customHeight="1" x14ac:dyDescent="0.2">
      <c r="A25" s="85"/>
      <c r="B25" s="82"/>
      <c r="C25" s="7" t="s">
        <v>71</v>
      </c>
      <c r="D25" s="4">
        <v>12</v>
      </c>
      <c r="E25" s="4" t="s">
        <v>10</v>
      </c>
      <c r="F25" s="4">
        <v>1</v>
      </c>
      <c r="G25" s="4" t="s">
        <v>38</v>
      </c>
      <c r="H25" s="10">
        <v>200</v>
      </c>
      <c r="I25" s="10">
        <f t="shared" si="3"/>
        <v>2400</v>
      </c>
      <c r="J25" s="10"/>
    </row>
    <row r="26" spans="1:10" s="2" customFormat="1" ht="20" customHeight="1" x14ac:dyDescent="0.2">
      <c r="A26" s="85"/>
      <c r="B26" s="81" t="s">
        <v>12</v>
      </c>
      <c r="C26" s="9" t="s">
        <v>72</v>
      </c>
      <c r="D26" s="4">
        <v>1</v>
      </c>
      <c r="E26" s="4" t="s">
        <v>39</v>
      </c>
      <c r="F26" s="4">
        <v>1</v>
      </c>
      <c r="G26" s="4" t="s">
        <v>21</v>
      </c>
      <c r="H26" s="10">
        <v>14288</v>
      </c>
      <c r="I26" s="10">
        <f t="shared" si="3"/>
        <v>14288</v>
      </c>
      <c r="J26" s="10"/>
    </row>
    <row r="27" spans="1:10" s="2" customFormat="1" ht="20" customHeight="1" x14ac:dyDescent="0.2">
      <c r="A27" s="42"/>
      <c r="B27" s="83"/>
      <c r="C27" s="9" t="s">
        <v>310</v>
      </c>
      <c r="D27" s="41">
        <v>1</v>
      </c>
      <c r="E27" s="41" t="s">
        <v>24</v>
      </c>
      <c r="F27" s="41">
        <v>1</v>
      </c>
      <c r="G27" s="41" t="s">
        <v>25</v>
      </c>
      <c r="H27" s="10">
        <v>1000</v>
      </c>
      <c r="I27" s="10">
        <f t="shared" si="3"/>
        <v>1000</v>
      </c>
      <c r="J27" s="10"/>
    </row>
    <row r="28" spans="1:10" s="2" customFormat="1" ht="20" customHeight="1" x14ac:dyDescent="0.2">
      <c r="A28" s="77" t="s">
        <v>50</v>
      </c>
      <c r="B28" s="77"/>
      <c r="C28" s="77"/>
      <c r="D28" s="77"/>
      <c r="E28" s="77"/>
      <c r="F28" s="77"/>
      <c r="G28" s="77"/>
      <c r="H28" s="77"/>
      <c r="I28" s="8">
        <f>SUM(I21:I27)</f>
        <v>51728</v>
      </c>
      <c r="J28" s="8"/>
    </row>
    <row r="29" spans="1:10" s="2" customFormat="1" ht="20" customHeight="1" x14ac:dyDescent="0.2">
      <c r="A29" s="78" t="s">
        <v>45</v>
      </c>
      <c r="B29" s="11" t="s">
        <v>13</v>
      </c>
      <c r="C29" s="7" t="s">
        <v>295</v>
      </c>
      <c r="D29" s="12">
        <v>1</v>
      </c>
      <c r="E29" s="12" t="s">
        <v>22</v>
      </c>
      <c r="F29" s="12">
        <v>3</v>
      </c>
      <c r="G29" s="12" t="s">
        <v>56</v>
      </c>
      <c r="H29" s="10">
        <v>500</v>
      </c>
      <c r="I29" s="13">
        <f t="shared" ref="I29:I34" si="4">D29*F29*H29</f>
        <v>1500</v>
      </c>
      <c r="J29" s="13" t="s">
        <v>292</v>
      </c>
    </row>
    <row r="30" spans="1:10" s="2" customFormat="1" ht="20" customHeight="1" x14ac:dyDescent="0.2">
      <c r="A30" s="79"/>
      <c r="B30" s="11" t="s">
        <v>13</v>
      </c>
      <c r="C30" s="7" t="s">
        <v>73</v>
      </c>
      <c r="D30" s="12">
        <v>2</v>
      </c>
      <c r="E30" s="12" t="s">
        <v>22</v>
      </c>
      <c r="F30" s="12">
        <v>1</v>
      </c>
      <c r="G30" s="12" t="s">
        <v>37</v>
      </c>
      <c r="H30" s="10">
        <v>3000</v>
      </c>
      <c r="I30" s="13">
        <f t="shared" si="4"/>
        <v>6000</v>
      </c>
      <c r="J30" s="13"/>
    </row>
    <row r="31" spans="1:10" s="2" customFormat="1" ht="20" customHeight="1" x14ac:dyDescent="0.2">
      <c r="A31" s="79"/>
      <c r="B31" s="11" t="s">
        <v>36</v>
      </c>
      <c r="C31" s="7" t="s">
        <v>74</v>
      </c>
      <c r="D31" s="12">
        <v>2</v>
      </c>
      <c r="E31" s="12" t="s">
        <v>22</v>
      </c>
      <c r="F31" s="12">
        <v>1</v>
      </c>
      <c r="G31" s="12" t="s">
        <v>37</v>
      </c>
      <c r="H31" s="10">
        <v>3000</v>
      </c>
      <c r="I31" s="13">
        <f t="shared" si="4"/>
        <v>6000</v>
      </c>
      <c r="J31" s="13" t="s">
        <v>293</v>
      </c>
    </row>
    <row r="32" spans="1:10" s="2" customFormat="1" ht="20" customHeight="1" x14ac:dyDescent="0.2">
      <c r="A32" s="79"/>
      <c r="B32" s="11" t="s">
        <v>36</v>
      </c>
      <c r="C32" s="7" t="s">
        <v>294</v>
      </c>
      <c r="D32" s="12">
        <v>2</v>
      </c>
      <c r="E32" s="12" t="s">
        <v>22</v>
      </c>
      <c r="F32" s="12">
        <v>6</v>
      </c>
      <c r="G32" s="12" t="s">
        <v>56</v>
      </c>
      <c r="H32" s="10">
        <v>500</v>
      </c>
      <c r="I32" s="13">
        <f t="shared" si="4"/>
        <v>6000</v>
      </c>
      <c r="J32" s="13" t="s">
        <v>137</v>
      </c>
    </row>
    <row r="33" spans="1:10" s="2" customFormat="1" ht="20" customHeight="1" x14ac:dyDescent="0.2">
      <c r="A33" s="79"/>
      <c r="B33" s="11" t="s">
        <v>57</v>
      </c>
      <c r="C33" s="7" t="s">
        <v>58</v>
      </c>
      <c r="D33" s="12">
        <v>1</v>
      </c>
      <c r="E33" s="12" t="s">
        <v>22</v>
      </c>
      <c r="F33" s="12">
        <v>3</v>
      </c>
      <c r="G33" s="12" t="s">
        <v>37</v>
      </c>
      <c r="H33" s="10">
        <v>2000</v>
      </c>
      <c r="I33" s="13">
        <f t="shared" si="4"/>
        <v>6000</v>
      </c>
      <c r="J33" s="13" t="s">
        <v>121</v>
      </c>
    </row>
    <row r="34" spans="1:10" s="2" customFormat="1" ht="20" customHeight="1" x14ac:dyDescent="0.2">
      <c r="A34" s="80"/>
      <c r="B34" s="11" t="s">
        <v>46</v>
      </c>
      <c r="C34" s="7" t="s">
        <v>47</v>
      </c>
      <c r="D34" s="12">
        <v>2</v>
      </c>
      <c r="E34" s="12" t="s">
        <v>32</v>
      </c>
      <c r="F34" s="12">
        <v>2</v>
      </c>
      <c r="G34" s="12" t="s">
        <v>37</v>
      </c>
      <c r="H34" s="10">
        <v>800</v>
      </c>
      <c r="I34" s="13">
        <f t="shared" si="4"/>
        <v>3200</v>
      </c>
      <c r="J34" s="13"/>
    </row>
    <row r="35" spans="1:10" s="2" customFormat="1" ht="20" customHeight="1" x14ac:dyDescent="0.2">
      <c r="A35" s="77" t="s">
        <v>15</v>
      </c>
      <c r="B35" s="77"/>
      <c r="C35" s="77"/>
      <c r="D35" s="77"/>
      <c r="E35" s="77"/>
      <c r="F35" s="77"/>
      <c r="G35" s="77"/>
      <c r="H35" s="77"/>
      <c r="I35" s="8">
        <f>SUM(I29:I34)</f>
        <v>28700</v>
      </c>
      <c r="J35" s="8"/>
    </row>
    <row r="36" spans="1:10" s="25" customFormat="1" ht="20" customHeight="1" x14ac:dyDescent="0.2">
      <c r="A36" s="94" t="s">
        <v>43</v>
      </c>
      <c r="B36" s="94" t="s">
        <v>41</v>
      </c>
      <c r="C36" s="62" t="s">
        <v>128</v>
      </c>
      <c r="D36" s="22">
        <v>1</v>
      </c>
      <c r="E36" s="22" t="s">
        <v>24</v>
      </c>
      <c r="F36" s="22">
        <v>1</v>
      </c>
      <c r="G36" s="22" t="s">
        <v>25</v>
      </c>
      <c r="H36" s="23">
        <v>16000</v>
      </c>
      <c r="I36" s="23">
        <f>D36*F36*H36</f>
        <v>16000</v>
      </c>
      <c r="J36" s="24" t="s">
        <v>129</v>
      </c>
    </row>
    <row r="37" spans="1:10" s="25" customFormat="1" ht="20" customHeight="1" x14ac:dyDescent="0.2">
      <c r="A37" s="95"/>
      <c r="B37" s="95"/>
      <c r="C37" s="62" t="s">
        <v>80</v>
      </c>
      <c r="D37" s="22">
        <v>3</v>
      </c>
      <c r="E37" s="22" t="s">
        <v>59</v>
      </c>
      <c r="F37" s="22">
        <v>1</v>
      </c>
      <c r="G37" s="22" t="s">
        <v>25</v>
      </c>
      <c r="H37" s="23">
        <v>3000</v>
      </c>
      <c r="I37" s="23">
        <f>D37*F37*H37</f>
        <v>9000</v>
      </c>
      <c r="J37" s="24" t="s">
        <v>127</v>
      </c>
    </row>
    <row r="38" spans="1:10" s="25" customFormat="1" ht="20" customHeight="1" x14ac:dyDescent="0.2">
      <c r="A38" s="95"/>
      <c r="B38" s="95"/>
      <c r="C38" s="62" t="s">
        <v>141</v>
      </c>
      <c r="D38" s="22">
        <v>1</v>
      </c>
      <c r="E38" s="22" t="s">
        <v>24</v>
      </c>
      <c r="F38" s="22">
        <v>1</v>
      </c>
      <c r="G38" s="22" t="s">
        <v>25</v>
      </c>
      <c r="H38" s="23">
        <v>18000</v>
      </c>
      <c r="I38" s="23">
        <f>D38*F38*H38</f>
        <v>18000</v>
      </c>
      <c r="J38" s="24" t="s">
        <v>142</v>
      </c>
    </row>
    <row r="39" spans="1:10" s="25" customFormat="1" ht="20" customHeight="1" x14ac:dyDescent="0.2">
      <c r="A39" s="95"/>
      <c r="B39" s="95"/>
      <c r="C39" s="62" t="s">
        <v>125</v>
      </c>
      <c r="D39" s="22">
        <v>1</v>
      </c>
      <c r="E39" s="22" t="s">
        <v>24</v>
      </c>
      <c r="F39" s="22">
        <v>1</v>
      </c>
      <c r="G39" s="22" t="s">
        <v>25</v>
      </c>
      <c r="H39" s="23">
        <v>20000</v>
      </c>
      <c r="I39" s="23">
        <f>D39*F39*H39</f>
        <v>20000</v>
      </c>
      <c r="J39" s="24" t="s">
        <v>126</v>
      </c>
    </row>
    <row r="40" spans="1:10" s="25" customFormat="1" ht="20" customHeight="1" x14ac:dyDescent="0.2">
      <c r="A40" s="95"/>
      <c r="B40" s="95"/>
      <c r="C40" s="62" t="s">
        <v>130</v>
      </c>
      <c r="D40" s="22">
        <v>1</v>
      </c>
      <c r="E40" s="22" t="s">
        <v>24</v>
      </c>
      <c r="F40" s="22">
        <v>1</v>
      </c>
      <c r="G40" s="22" t="s">
        <v>25</v>
      </c>
      <c r="H40" s="23">
        <v>15000</v>
      </c>
      <c r="I40" s="23">
        <f t="shared" ref="I40:I46" si="5">D40*F40*H40</f>
        <v>15000</v>
      </c>
      <c r="J40" s="24" t="s">
        <v>148</v>
      </c>
    </row>
    <row r="41" spans="1:10" s="25" customFormat="1" ht="20" customHeight="1" x14ac:dyDescent="0.2">
      <c r="A41" s="95"/>
      <c r="B41" s="95"/>
      <c r="C41" s="62" t="s">
        <v>131</v>
      </c>
      <c r="D41" s="22">
        <v>2</v>
      </c>
      <c r="E41" s="22" t="s">
        <v>59</v>
      </c>
      <c r="F41" s="22">
        <v>1</v>
      </c>
      <c r="G41" s="22" t="s">
        <v>25</v>
      </c>
      <c r="H41" s="23">
        <v>1200</v>
      </c>
      <c r="I41" s="23">
        <f t="shared" si="5"/>
        <v>2400</v>
      </c>
      <c r="J41" s="24" t="s">
        <v>132</v>
      </c>
    </row>
    <row r="42" spans="1:10" s="25" customFormat="1" ht="20" customHeight="1" x14ac:dyDescent="0.2">
      <c r="A42" s="95"/>
      <c r="B42" s="95"/>
      <c r="C42" s="62" t="s">
        <v>149</v>
      </c>
      <c r="D42" s="22">
        <v>1</v>
      </c>
      <c r="E42" s="22" t="s">
        <v>59</v>
      </c>
      <c r="F42" s="22">
        <v>1</v>
      </c>
      <c r="G42" s="22" t="s">
        <v>25</v>
      </c>
      <c r="H42" s="23">
        <v>15000</v>
      </c>
      <c r="I42" s="23">
        <f t="shared" si="5"/>
        <v>15000</v>
      </c>
      <c r="J42" s="24"/>
    </row>
    <row r="43" spans="1:10" s="25" customFormat="1" ht="20" customHeight="1" x14ac:dyDescent="0.2">
      <c r="A43" s="95"/>
      <c r="B43" s="95"/>
      <c r="C43" s="62" t="s">
        <v>150</v>
      </c>
      <c r="D43" s="22">
        <v>1</v>
      </c>
      <c r="E43" s="22" t="s">
        <v>59</v>
      </c>
      <c r="F43" s="22">
        <v>1</v>
      </c>
      <c r="G43" s="22" t="s">
        <v>25</v>
      </c>
      <c r="H43" s="23">
        <v>5000</v>
      </c>
      <c r="I43" s="23">
        <f t="shared" si="5"/>
        <v>5000</v>
      </c>
      <c r="J43" s="24"/>
    </row>
    <row r="44" spans="1:10" s="25" customFormat="1" ht="20" customHeight="1" x14ac:dyDescent="0.2">
      <c r="A44" s="95"/>
      <c r="B44" s="95"/>
      <c r="C44" s="62" t="s">
        <v>151</v>
      </c>
      <c r="D44" s="22">
        <v>1</v>
      </c>
      <c r="E44" s="22" t="s">
        <v>24</v>
      </c>
      <c r="F44" s="22">
        <v>1</v>
      </c>
      <c r="G44" s="22" t="s">
        <v>25</v>
      </c>
      <c r="H44" s="23">
        <v>15000</v>
      </c>
      <c r="I44" s="23">
        <f t="shared" si="5"/>
        <v>15000</v>
      </c>
      <c r="J44" s="24" t="s">
        <v>152</v>
      </c>
    </row>
    <row r="45" spans="1:10" s="25" customFormat="1" ht="20" customHeight="1" x14ac:dyDescent="0.2">
      <c r="A45" s="95"/>
      <c r="B45" s="95"/>
      <c r="C45" s="62" t="s">
        <v>133</v>
      </c>
      <c r="D45" s="22">
        <v>1</v>
      </c>
      <c r="E45" s="22" t="s">
        <v>22</v>
      </c>
      <c r="F45" s="22">
        <v>2</v>
      </c>
      <c r="G45" s="22" t="s">
        <v>56</v>
      </c>
      <c r="H45" s="23">
        <v>4000</v>
      </c>
      <c r="I45" s="23">
        <f t="shared" si="5"/>
        <v>8000</v>
      </c>
      <c r="J45" s="24" t="s">
        <v>134</v>
      </c>
    </row>
    <row r="46" spans="1:10" s="25" customFormat="1" ht="20" customHeight="1" x14ac:dyDescent="0.2">
      <c r="A46" s="95"/>
      <c r="B46" s="95"/>
      <c r="C46" s="62" t="s">
        <v>135</v>
      </c>
      <c r="D46" s="22">
        <v>12</v>
      </c>
      <c r="E46" s="22" t="s">
        <v>32</v>
      </c>
      <c r="F46" s="22">
        <v>2</v>
      </c>
      <c r="G46" s="22" t="s">
        <v>37</v>
      </c>
      <c r="H46" s="23">
        <v>450</v>
      </c>
      <c r="I46" s="23">
        <f t="shared" si="5"/>
        <v>10800</v>
      </c>
      <c r="J46" s="24" t="s">
        <v>140</v>
      </c>
    </row>
    <row r="47" spans="1:10" s="25" customFormat="1" ht="20" customHeight="1" x14ac:dyDescent="0.2">
      <c r="A47" s="95"/>
      <c r="B47" s="95"/>
      <c r="C47" s="62" t="s">
        <v>145</v>
      </c>
      <c r="D47" s="22">
        <v>1</v>
      </c>
      <c r="E47" s="22" t="s">
        <v>24</v>
      </c>
      <c r="F47" s="22">
        <v>1</v>
      </c>
      <c r="G47" s="22" t="s">
        <v>25</v>
      </c>
      <c r="H47" s="23">
        <v>6000</v>
      </c>
      <c r="I47" s="23">
        <f t="shared" ref="I47" si="6">D47*F47*H47</f>
        <v>6000</v>
      </c>
      <c r="J47" s="24" t="s">
        <v>146</v>
      </c>
    </row>
    <row r="48" spans="1:10" s="25" customFormat="1" ht="20" customHeight="1" x14ac:dyDescent="0.2">
      <c r="A48" s="95"/>
      <c r="B48" s="95"/>
      <c r="C48" s="63" t="s">
        <v>81</v>
      </c>
      <c r="D48" s="22">
        <v>200</v>
      </c>
      <c r="E48" s="22" t="s">
        <v>59</v>
      </c>
      <c r="F48" s="22">
        <v>1</v>
      </c>
      <c r="G48" s="22" t="s">
        <v>14</v>
      </c>
      <c r="H48" s="23">
        <v>2</v>
      </c>
      <c r="I48" s="23">
        <f t="shared" ref="I48:I57" si="7">D48*F48*H48</f>
        <v>400</v>
      </c>
      <c r="J48" s="24"/>
    </row>
    <row r="49" spans="1:10" s="25" customFormat="1" ht="20" customHeight="1" x14ac:dyDescent="0.2">
      <c r="A49" s="95"/>
      <c r="B49" s="95"/>
      <c r="C49" s="63" t="s">
        <v>91</v>
      </c>
      <c r="D49" s="22">
        <v>20</v>
      </c>
      <c r="E49" s="22" t="s">
        <v>59</v>
      </c>
      <c r="F49" s="22">
        <v>1</v>
      </c>
      <c r="G49" s="22" t="s">
        <v>25</v>
      </c>
      <c r="H49" s="23">
        <v>150</v>
      </c>
      <c r="I49" s="23">
        <f t="shared" si="7"/>
        <v>3000</v>
      </c>
      <c r="J49" s="24" t="s">
        <v>309</v>
      </c>
    </row>
    <row r="50" spans="1:10" s="25" customFormat="1" ht="20" customHeight="1" x14ac:dyDescent="0.2">
      <c r="A50" s="95"/>
      <c r="B50" s="95"/>
      <c r="C50" s="63" t="s">
        <v>93</v>
      </c>
      <c r="D50" s="22">
        <v>20</v>
      </c>
      <c r="E50" s="22" t="s">
        <v>59</v>
      </c>
      <c r="F50" s="22">
        <v>1</v>
      </c>
      <c r="G50" s="22" t="s">
        <v>25</v>
      </c>
      <c r="H50" s="23">
        <v>25</v>
      </c>
      <c r="I50" s="23">
        <f t="shared" si="7"/>
        <v>500</v>
      </c>
      <c r="J50" s="24"/>
    </row>
    <row r="51" spans="1:10" s="25" customFormat="1" ht="20" customHeight="1" x14ac:dyDescent="0.2">
      <c r="A51" s="95"/>
      <c r="B51" s="95"/>
      <c r="C51" s="62" t="s">
        <v>88</v>
      </c>
      <c r="D51" s="22">
        <v>17</v>
      </c>
      <c r="E51" s="22" t="s">
        <v>89</v>
      </c>
      <c r="F51" s="22">
        <v>1</v>
      </c>
      <c r="G51" s="22" t="s">
        <v>90</v>
      </c>
      <c r="H51" s="23">
        <v>800</v>
      </c>
      <c r="I51" s="23">
        <f t="shared" si="7"/>
        <v>13600</v>
      </c>
      <c r="J51" s="24" t="s">
        <v>99</v>
      </c>
    </row>
    <row r="52" spans="1:10" s="25" customFormat="1" ht="20" customHeight="1" x14ac:dyDescent="0.2">
      <c r="A52" s="95"/>
      <c r="B52" s="95"/>
      <c r="C52" s="62" t="s">
        <v>86</v>
      </c>
      <c r="D52" s="22">
        <v>20</v>
      </c>
      <c r="E52" s="22" t="s">
        <v>87</v>
      </c>
      <c r="F52" s="22">
        <v>1</v>
      </c>
      <c r="G52" s="22" t="s">
        <v>25</v>
      </c>
      <c r="H52" s="23">
        <v>15</v>
      </c>
      <c r="I52" s="23">
        <f t="shared" si="7"/>
        <v>300</v>
      </c>
      <c r="J52" s="24"/>
    </row>
    <row r="53" spans="1:10" s="25" customFormat="1" ht="20" customHeight="1" x14ac:dyDescent="0.2">
      <c r="A53" s="95"/>
      <c r="B53" s="95"/>
      <c r="C53" s="62" t="s">
        <v>101</v>
      </c>
      <c r="D53" s="22">
        <v>1</v>
      </c>
      <c r="E53" s="22" t="s">
        <v>25</v>
      </c>
      <c r="F53" s="22">
        <v>1</v>
      </c>
      <c r="G53" s="22" t="s">
        <v>25</v>
      </c>
      <c r="H53" s="23">
        <v>1500</v>
      </c>
      <c r="I53" s="23">
        <f t="shared" si="7"/>
        <v>1500</v>
      </c>
      <c r="J53" s="24" t="s">
        <v>116</v>
      </c>
    </row>
    <row r="54" spans="1:10" s="25" customFormat="1" ht="20" customHeight="1" x14ac:dyDescent="0.2">
      <c r="A54" s="95"/>
      <c r="B54" s="95"/>
      <c r="C54" s="62" t="s">
        <v>143</v>
      </c>
      <c r="D54" s="22">
        <v>18</v>
      </c>
      <c r="E54" s="22" t="s">
        <v>59</v>
      </c>
      <c r="F54" s="22">
        <v>1</v>
      </c>
      <c r="G54" s="22" t="s">
        <v>25</v>
      </c>
      <c r="H54" s="23">
        <v>80</v>
      </c>
      <c r="I54" s="23">
        <f t="shared" si="7"/>
        <v>1440</v>
      </c>
      <c r="J54" s="24"/>
    </row>
    <row r="55" spans="1:10" s="25" customFormat="1" ht="20" customHeight="1" x14ac:dyDescent="0.2">
      <c r="A55" s="95"/>
      <c r="B55" s="95"/>
      <c r="C55" s="62" t="s">
        <v>92</v>
      </c>
      <c r="D55" s="22">
        <v>1</v>
      </c>
      <c r="E55" s="22" t="s">
        <v>59</v>
      </c>
      <c r="F55" s="22">
        <v>1</v>
      </c>
      <c r="G55" s="22" t="s">
        <v>25</v>
      </c>
      <c r="H55" s="23">
        <v>500</v>
      </c>
      <c r="I55" s="23">
        <f t="shared" si="7"/>
        <v>500</v>
      </c>
      <c r="J55" s="24"/>
    </row>
    <row r="56" spans="1:10" s="25" customFormat="1" ht="20" customHeight="1" x14ac:dyDescent="0.2">
      <c r="A56" s="95"/>
      <c r="B56" s="95"/>
      <c r="C56" s="62" t="s">
        <v>85</v>
      </c>
      <c r="D56" s="22">
        <v>2</v>
      </c>
      <c r="E56" s="22" t="s">
        <v>59</v>
      </c>
      <c r="F56" s="22">
        <v>1</v>
      </c>
      <c r="G56" s="22" t="s">
        <v>25</v>
      </c>
      <c r="H56" s="23">
        <v>60</v>
      </c>
      <c r="I56" s="23">
        <f t="shared" si="7"/>
        <v>120</v>
      </c>
      <c r="J56" s="24"/>
    </row>
    <row r="57" spans="1:10" s="25" customFormat="1" ht="20" customHeight="1" x14ac:dyDescent="0.2">
      <c r="A57" s="95"/>
      <c r="B57" s="95"/>
      <c r="C57" s="62" t="s">
        <v>94</v>
      </c>
      <c r="D57" s="22">
        <v>20</v>
      </c>
      <c r="E57" s="22" t="s">
        <v>59</v>
      </c>
      <c r="F57" s="22">
        <v>1</v>
      </c>
      <c r="G57" s="22" t="s">
        <v>25</v>
      </c>
      <c r="H57" s="23">
        <v>80</v>
      </c>
      <c r="I57" s="23">
        <f t="shared" si="7"/>
        <v>1600</v>
      </c>
      <c r="J57" s="24" t="s">
        <v>296</v>
      </c>
    </row>
    <row r="58" spans="1:10" s="25" customFormat="1" ht="20" customHeight="1" x14ac:dyDescent="0.2">
      <c r="A58" s="95"/>
      <c r="B58" s="95"/>
      <c r="C58" s="62" t="s">
        <v>95</v>
      </c>
      <c r="D58" s="22">
        <v>20</v>
      </c>
      <c r="E58" s="22" t="s">
        <v>59</v>
      </c>
      <c r="F58" s="22">
        <v>1</v>
      </c>
      <c r="G58" s="22" t="s">
        <v>25</v>
      </c>
      <c r="H58" s="23">
        <v>80</v>
      </c>
      <c r="I58" s="23">
        <f>D58*F58*H58</f>
        <v>1600</v>
      </c>
      <c r="J58" s="24" t="s">
        <v>297</v>
      </c>
    </row>
    <row r="59" spans="1:10" s="25" customFormat="1" ht="20" customHeight="1" x14ac:dyDescent="0.2">
      <c r="A59" s="95"/>
      <c r="B59" s="95"/>
      <c r="C59" s="62" t="s">
        <v>123</v>
      </c>
      <c r="D59" s="22">
        <v>4</v>
      </c>
      <c r="E59" s="22" t="s">
        <v>16</v>
      </c>
      <c r="F59" s="22">
        <v>1</v>
      </c>
      <c r="G59" s="22" t="s">
        <v>14</v>
      </c>
      <c r="H59" s="23">
        <v>50</v>
      </c>
      <c r="I59" s="23">
        <f t="shared" ref="I59:I66" si="8">D59*F59*H59</f>
        <v>200</v>
      </c>
      <c r="J59" s="24"/>
    </row>
    <row r="60" spans="1:10" s="25" customFormat="1" ht="20" customHeight="1" x14ac:dyDescent="0.2">
      <c r="A60" s="95"/>
      <c r="B60" s="95"/>
      <c r="C60" s="62" t="s">
        <v>17</v>
      </c>
      <c r="D60" s="22">
        <v>2</v>
      </c>
      <c r="E60" s="22" t="s">
        <v>16</v>
      </c>
      <c r="F60" s="22">
        <v>1</v>
      </c>
      <c r="G60" s="22" t="s">
        <v>14</v>
      </c>
      <c r="H60" s="23">
        <v>30</v>
      </c>
      <c r="I60" s="23">
        <f t="shared" si="8"/>
        <v>60</v>
      </c>
      <c r="J60" s="24"/>
    </row>
    <row r="61" spans="1:10" s="25" customFormat="1" ht="20" customHeight="1" x14ac:dyDescent="0.2">
      <c r="A61" s="95"/>
      <c r="B61" s="95"/>
      <c r="C61" s="62" t="s">
        <v>122</v>
      </c>
      <c r="D61" s="22">
        <v>12</v>
      </c>
      <c r="E61" s="22" t="s">
        <v>59</v>
      </c>
      <c r="F61" s="22">
        <v>1</v>
      </c>
      <c r="G61" s="22" t="s">
        <v>25</v>
      </c>
      <c r="H61" s="23">
        <v>600</v>
      </c>
      <c r="I61" s="23">
        <f t="shared" si="8"/>
        <v>7200</v>
      </c>
      <c r="J61" s="24"/>
    </row>
    <row r="62" spans="1:10" s="25" customFormat="1" ht="20" customHeight="1" x14ac:dyDescent="0.2">
      <c r="A62" s="95"/>
      <c r="B62" s="95"/>
      <c r="C62" s="62" t="s">
        <v>138</v>
      </c>
      <c r="D62" s="22">
        <v>12</v>
      </c>
      <c r="E62" s="22" t="s">
        <v>59</v>
      </c>
      <c r="F62" s="22">
        <v>1</v>
      </c>
      <c r="G62" s="22" t="s">
        <v>25</v>
      </c>
      <c r="H62" s="23">
        <v>100</v>
      </c>
      <c r="I62" s="23">
        <f t="shared" si="8"/>
        <v>1200</v>
      </c>
      <c r="J62" s="24" t="s">
        <v>147</v>
      </c>
    </row>
    <row r="63" spans="1:10" s="25" customFormat="1" ht="20" customHeight="1" x14ac:dyDescent="0.2">
      <c r="A63" s="95"/>
      <c r="B63" s="95"/>
      <c r="C63" s="62" t="s">
        <v>96</v>
      </c>
      <c r="D63" s="22">
        <v>1</v>
      </c>
      <c r="E63" s="22" t="s">
        <v>24</v>
      </c>
      <c r="F63" s="22">
        <v>1</v>
      </c>
      <c r="G63" s="22" t="s">
        <v>25</v>
      </c>
      <c r="H63" s="23">
        <v>500</v>
      </c>
      <c r="I63" s="23">
        <f t="shared" si="8"/>
        <v>500</v>
      </c>
      <c r="J63" s="24" t="s">
        <v>124</v>
      </c>
    </row>
    <row r="64" spans="1:10" s="25" customFormat="1" ht="20" customHeight="1" x14ac:dyDescent="0.2">
      <c r="A64" s="95"/>
      <c r="B64" s="95"/>
      <c r="C64" s="62" t="s">
        <v>82</v>
      </c>
      <c r="D64" s="22">
        <v>1</v>
      </c>
      <c r="E64" s="22" t="s">
        <v>83</v>
      </c>
      <c r="F64" s="22">
        <v>1</v>
      </c>
      <c r="G64" s="22" t="s">
        <v>25</v>
      </c>
      <c r="H64" s="23">
        <v>1000</v>
      </c>
      <c r="I64" s="23">
        <f t="shared" si="8"/>
        <v>1000</v>
      </c>
      <c r="J64" s="24" t="s">
        <v>84</v>
      </c>
    </row>
    <row r="65" spans="1:10" s="25" customFormat="1" ht="20" customHeight="1" x14ac:dyDescent="0.2">
      <c r="A65" s="95"/>
      <c r="B65" s="95"/>
      <c r="C65" s="70" t="s">
        <v>298</v>
      </c>
      <c r="D65" s="71">
        <v>1</v>
      </c>
      <c r="E65" s="71" t="s">
        <v>299</v>
      </c>
      <c r="F65" s="71">
        <v>1</v>
      </c>
      <c r="G65" s="71" t="s">
        <v>25</v>
      </c>
      <c r="H65" s="69">
        <v>30000</v>
      </c>
      <c r="I65" s="69">
        <f t="shared" si="8"/>
        <v>30000</v>
      </c>
      <c r="J65" s="72"/>
    </row>
    <row r="66" spans="1:10" s="25" customFormat="1" ht="20" customHeight="1" x14ac:dyDescent="0.2">
      <c r="A66" s="98"/>
      <c r="B66" s="95"/>
      <c r="C66" s="62" t="s">
        <v>117</v>
      </c>
      <c r="D66" s="22">
        <v>1</v>
      </c>
      <c r="E66" s="22" t="s">
        <v>24</v>
      </c>
      <c r="F66" s="22">
        <v>1</v>
      </c>
      <c r="G66" s="22" t="s">
        <v>25</v>
      </c>
      <c r="H66" s="23">
        <v>500</v>
      </c>
      <c r="I66" s="23">
        <f t="shared" si="8"/>
        <v>500</v>
      </c>
      <c r="J66" s="24" t="s">
        <v>118</v>
      </c>
    </row>
    <row r="67" spans="1:10" s="14" customFormat="1" ht="20" customHeight="1" x14ac:dyDescent="0.2">
      <c r="A67" s="77" t="s">
        <v>49</v>
      </c>
      <c r="B67" s="77"/>
      <c r="C67" s="77"/>
      <c r="D67" s="77"/>
      <c r="E67" s="77"/>
      <c r="F67" s="77"/>
      <c r="G67" s="77"/>
      <c r="H67" s="77"/>
      <c r="I67" s="8">
        <f>SUM(I36:I66)</f>
        <v>205420</v>
      </c>
      <c r="J67" s="8"/>
    </row>
    <row r="68" spans="1:10" s="14" customFormat="1" ht="20" customHeight="1" x14ac:dyDescent="0.2">
      <c r="A68" s="94" t="s">
        <v>44</v>
      </c>
      <c r="B68" s="92" t="s">
        <v>78</v>
      </c>
      <c r="C68" s="7" t="s">
        <v>311</v>
      </c>
      <c r="D68" s="12">
        <v>18</v>
      </c>
      <c r="E68" s="12" t="s">
        <v>32</v>
      </c>
      <c r="F68" s="36">
        <v>1</v>
      </c>
      <c r="G68" s="12" t="s">
        <v>25</v>
      </c>
      <c r="H68" s="5">
        <v>400</v>
      </c>
      <c r="I68" s="13">
        <f t="shared" ref="I68" si="9">D68*F68*H68</f>
        <v>7200</v>
      </c>
      <c r="J68" s="13" t="s">
        <v>312</v>
      </c>
    </row>
    <row r="69" spans="1:10" s="14" customFormat="1" ht="20" customHeight="1" x14ac:dyDescent="0.2">
      <c r="A69" s="95"/>
      <c r="B69" s="93"/>
      <c r="C69" s="7" t="s">
        <v>314</v>
      </c>
      <c r="D69" s="12">
        <v>1</v>
      </c>
      <c r="E69" s="12" t="s">
        <v>35</v>
      </c>
      <c r="F69" s="4">
        <v>1</v>
      </c>
      <c r="G69" s="12" t="s">
        <v>25</v>
      </c>
      <c r="H69" s="5">
        <v>20000</v>
      </c>
      <c r="I69" s="13">
        <f t="shared" ref="I69:I80" si="10">D69*F69*H69</f>
        <v>20000</v>
      </c>
      <c r="J69" s="13" t="s">
        <v>313</v>
      </c>
    </row>
    <row r="70" spans="1:10" s="14" customFormat="1" ht="20" customHeight="1" x14ac:dyDescent="0.2">
      <c r="A70" s="95"/>
      <c r="B70" s="92" t="s">
        <v>77</v>
      </c>
      <c r="C70" s="7" t="s">
        <v>75</v>
      </c>
      <c r="D70" s="12">
        <v>1</v>
      </c>
      <c r="E70" s="12" t="s">
        <v>32</v>
      </c>
      <c r="F70" s="4">
        <v>1</v>
      </c>
      <c r="G70" s="12" t="s">
        <v>25</v>
      </c>
      <c r="H70" s="5">
        <v>3000</v>
      </c>
      <c r="I70" s="13">
        <f t="shared" si="10"/>
        <v>3000</v>
      </c>
      <c r="J70" s="13"/>
    </row>
    <row r="71" spans="1:10" s="14" customFormat="1" ht="20" customHeight="1" x14ac:dyDescent="0.2">
      <c r="A71" s="95"/>
      <c r="B71" s="93"/>
      <c r="C71" s="7" t="s">
        <v>76</v>
      </c>
      <c r="D71" s="12">
        <v>1</v>
      </c>
      <c r="E71" s="12" t="s">
        <v>35</v>
      </c>
      <c r="F71" s="4">
        <v>1</v>
      </c>
      <c r="G71" s="12" t="s">
        <v>25</v>
      </c>
      <c r="H71" s="5">
        <v>5000</v>
      </c>
      <c r="I71" s="13">
        <f t="shared" si="10"/>
        <v>5000</v>
      </c>
      <c r="J71" s="13"/>
    </row>
    <row r="72" spans="1:10" s="14" customFormat="1" ht="20" customHeight="1" x14ac:dyDescent="0.2">
      <c r="A72" s="95"/>
      <c r="B72" s="26" t="s">
        <v>97</v>
      </c>
      <c r="C72" s="7" t="s">
        <v>98</v>
      </c>
      <c r="D72" s="12">
        <v>4</v>
      </c>
      <c r="E72" s="12" t="s">
        <v>32</v>
      </c>
      <c r="F72" s="4">
        <v>1</v>
      </c>
      <c r="G72" s="12" t="s">
        <v>35</v>
      </c>
      <c r="H72" s="5">
        <v>800</v>
      </c>
      <c r="I72" s="13">
        <f t="shared" si="10"/>
        <v>3200</v>
      </c>
      <c r="J72" s="13"/>
    </row>
    <row r="73" spans="1:10" s="34" customFormat="1" ht="20" customHeight="1" x14ac:dyDescent="0.2">
      <c r="A73" s="95"/>
      <c r="B73" s="28" t="s">
        <v>108</v>
      </c>
      <c r="C73" s="7" t="s">
        <v>106</v>
      </c>
      <c r="D73" s="12">
        <v>2</v>
      </c>
      <c r="E73" s="12" t="s">
        <v>32</v>
      </c>
      <c r="F73" s="27">
        <v>1</v>
      </c>
      <c r="G73" s="12" t="s">
        <v>25</v>
      </c>
      <c r="H73" s="5">
        <v>2000</v>
      </c>
      <c r="I73" s="13">
        <f t="shared" si="10"/>
        <v>4000</v>
      </c>
      <c r="J73" s="13" t="s">
        <v>107</v>
      </c>
    </row>
    <row r="74" spans="1:10" s="34" customFormat="1" ht="20" customHeight="1" x14ac:dyDescent="0.2">
      <c r="A74" s="95"/>
      <c r="B74" s="28" t="s">
        <v>109</v>
      </c>
      <c r="C74" s="7" t="s">
        <v>111</v>
      </c>
      <c r="D74" s="12">
        <v>3</v>
      </c>
      <c r="E74" s="12" t="s">
        <v>89</v>
      </c>
      <c r="F74" s="27">
        <v>1</v>
      </c>
      <c r="G74" s="12" t="s">
        <v>112</v>
      </c>
      <c r="H74" s="5">
        <v>1200</v>
      </c>
      <c r="I74" s="13">
        <f t="shared" si="10"/>
        <v>3600</v>
      </c>
      <c r="J74" s="13"/>
    </row>
    <row r="75" spans="1:10" s="34" customFormat="1" ht="20" customHeight="1" x14ac:dyDescent="0.2">
      <c r="A75" s="95"/>
      <c r="B75" s="28" t="s">
        <v>110</v>
      </c>
      <c r="C75" s="7" t="s">
        <v>111</v>
      </c>
      <c r="D75" s="12">
        <v>1</v>
      </c>
      <c r="E75" s="12" t="s">
        <v>24</v>
      </c>
      <c r="F75" s="27">
        <v>1</v>
      </c>
      <c r="G75" s="12" t="s">
        <v>25</v>
      </c>
      <c r="H75" s="5">
        <v>3000</v>
      </c>
      <c r="I75" s="13">
        <f t="shared" ref="I75:I76" si="11">D75*F75*H75</f>
        <v>3000</v>
      </c>
      <c r="J75" s="13"/>
    </row>
    <row r="76" spans="1:10" s="34" customFormat="1" ht="20" customHeight="1" x14ac:dyDescent="0.2">
      <c r="A76" s="95"/>
      <c r="B76" s="28" t="s">
        <v>114</v>
      </c>
      <c r="C76" s="7" t="s">
        <v>115</v>
      </c>
      <c r="D76" s="12">
        <v>1</v>
      </c>
      <c r="E76" s="12" t="s">
        <v>22</v>
      </c>
      <c r="F76" s="27">
        <v>2</v>
      </c>
      <c r="G76" s="12" t="s">
        <v>37</v>
      </c>
      <c r="H76" s="5">
        <v>2000</v>
      </c>
      <c r="I76" s="13">
        <f t="shared" si="11"/>
        <v>4000</v>
      </c>
      <c r="J76" s="13"/>
    </row>
    <row r="77" spans="1:10" s="34" customFormat="1" ht="20" customHeight="1" x14ac:dyDescent="0.2">
      <c r="A77" s="95"/>
      <c r="B77" s="28" t="s">
        <v>113</v>
      </c>
      <c r="C77" s="7"/>
      <c r="D77" s="12">
        <v>1</v>
      </c>
      <c r="E77" s="12" t="s">
        <v>32</v>
      </c>
      <c r="F77" s="27">
        <v>2</v>
      </c>
      <c r="G77" s="12" t="s">
        <v>37</v>
      </c>
      <c r="H77" s="5">
        <v>800</v>
      </c>
      <c r="I77" s="13">
        <f t="shared" si="10"/>
        <v>1600</v>
      </c>
      <c r="J77" s="13"/>
    </row>
    <row r="78" spans="1:10" s="14" customFormat="1" ht="20" customHeight="1" x14ac:dyDescent="0.2">
      <c r="A78" s="95"/>
      <c r="B78" s="11" t="s">
        <v>27</v>
      </c>
      <c r="C78" s="7"/>
      <c r="D78" s="12">
        <v>2</v>
      </c>
      <c r="E78" s="12" t="s">
        <v>9</v>
      </c>
      <c r="F78" s="4">
        <v>2</v>
      </c>
      <c r="G78" s="12" t="s">
        <v>26</v>
      </c>
      <c r="H78" s="5">
        <v>1200</v>
      </c>
      <c r="I78" s="13">
        <f t="shared" si="10"/>
        <v>4800</v>
      </c>
      <c r="J78" s="13" t="s">
        <v>40</v>
      </c>
    </row>
    <row r="79" spans="1:10" s="14" customFormat="1" ht="20" customHeight="1" x14ac:dyDescent="0.2">
      <c r="A79" s="95"/>
      <c r="B79" s="11" t="s">
        <v>28</v>
      </c>
      <c r="C79" s="7"/>
      <c r="D79" s="12">
        <v>4</v>
      </c>
      <c r="E79" s="12" t="s">
        <v>10</v>
      </c>
      <c r="F79" s="12">
        <v>3</v>
      </c>
      <c r="G79" s="12" t="s">
        <v>37</v>
      </c>
      <c r="H79" s="5">
        <v>200</v>
      </c>
      <c r="I79" s="13">
        <f t="shared" si="10"/>
        <v>2400</v>
      </c>
      <c r="J79" s="13" t="s">
        <v>40</v>
      </c>
    </row>
    <row r="80" spans="1:10" s="14" customFormat="1" ht="20" customHeight="1" x14ac:dyDescent="0.2">
      <c r="A80" s="95"/>
      <c r="B80" s="11" t="s">
        <v>29</v>
      </c>
      <c r="C80" s="7" t="s">
        <v>105</v>
      </c>
      <c r="D80" s="12">
        <v>4</v>
      </c>
      <c r="E80" s="12" t="s">
        <v>32</v>
      </c>
      <c r="F80" s="33">
        <v>1</v>
      </c>
      <c r="G80" s="12" t="s">
        <v>25</v>
      </c>
      <c r="H80" s="5">
        <v>3000</v>
      </c>
      <c r="I80" s="13">
        <f t="shared" si="10"/>
        <v>12000</v>
      </c>
      <c r="J80" s="13" t="s">
        <v>300</v>
      </c>
    </row>
    <row r="81" spans="1:247" s="14" customFormat="1" ht="20" customHeight="1" x14ac:dyDescent="0.2">
      <c r="A81" s="98"/>
      <c r="B81" s="6" t="s">
        <v>18</v>
      </c>
      <c r="C81" s="7"/>
      <c r="D81" s="41">
        <v>18</v>
      </c>
      <c r="E81" s="12" t="s">
        <v>10</v>
      </c>
      <c r="F81" s="12">
        <v>1</v>
      </c>
      <c r="G81" s="12" t="s">
        <v>14</v>
      </c>
      <c r="H81" s="10">
        <v>50</v>
      </c>
      <c r="I81" s="13">
        <f t="shared" ref="I81:I85" si="12">D81*F81*H81</f>
        <v>900</v>
      </c>
      <c r="J81" s="13"/>
    </row>
    <row r="82" spans="1:247" s="14" customFormat="1" ht="20" customHeight="1" x14ac:dyDescent="0.2">
      <c r="A82" s="96" t="s">
        <v>301</v>
      </c>
      <c r="B82" s="75" t="s">
        <v>302</v>
      </c>
      <c r="C82" s="76"/>
      <c r="D82" s="66">
        <v>1</v>
      </c>
      <c r="E82" s="66" t="s">
        <v>32</v>
      </c>
      <c r="F82" s="66">
        <v>2</v>
      </c>
      <c r="G82" s="66" t="s">
        <v>37</v>
      </c>
      <c r="H82" s="67">
        <v>4500</v>
      </c>
      <c r="I82" s="67">
        <f t="shared" si="12"/>
        <v>9000</v>
      </c>
      <c r="J82" s="68"/>
    </row>
    <row r="83" spans="1:247" s="14" customFormat="1" ht="20" customHeight="1" x14ac:dyDescent="0.2">
      <c r="A83" s="97"/>
      <c r="B83" s="75" t="s">
        <v>303</v>
      </c>
      <c r="C83" s="76" t="s">
        <v>304</v>
      </c>
      <c r="D83" s="66">
        <v>1</v>
      </c>
      <c r="E83" s="66" t="s">
        <v>24</v>
      </c>
      <c r="F83" s="66">
        <v>2</v>
      </c>
      <c r="G83" s="66" t="s">
        <v>37</v>
      </c>
      <c r="H83" s="67">
        <v>2500</v>
      </c>
      <c r="I83" s="67">
        <f t="shared" si="12"/>
        <v>5000</v>
      </c>
      <c r="J83" s="68"/>
    </row>
    <row r="84" spans="1:247" s="14" customFormat="1" ht="20" customHeight="1" x14ac:dyDescent="0.2">
      <c r="A84" s="97"/>
      <c r="B84" s="75" t="s">
        <v>305</v>
      </c>
      <c r="C84" s="76" t="s">
        <v>306</v>
      </c>
      <c r="D84" s="66">
        <v>1</v>
      </c>
      <c r="E84" s="66" t="s">
        <v>32</v>
      </c>
      <c r="F84" s="66">
        <v>3</v>
      </c>
      <c r="G84" s="66" t="s">
        <v>26</v>
      </c>
      <c r="H84" s="67">
        <v>1200</v>
      </c>
      <c r="I84" s="67">
        <f t="shared" si="12"/>
        <v>3600</v>
      </c>
      <c r="J84" s="68"/>
    </row>
    <row r="85" spans="1:247" s="14" customFormat="1" ht="20" customHeight="1" x14ac:dyDescent="0.2">
      <c r="A85" s="97"/>
      <c r="B85" s="75" t="s">
        <v>307</v>
      </c>
      <c r="C85" s="76" t="s">
        <v>308</v>
      </c>
      <c r="D85" s="66">
        <v>1</v>
      </c>
      <c r="E85" s="66" t="s">
        <v>32</v>
      </c>
      <c r="F85" s="66">
        <v>1</v>
      </c>
      <c r="G85" s="66" t="s">
        <v>25</v>
      </c>
      <c r="H85" s="69">
        <v>2000</v>
      </c>
      <c r="I85" s="67">
        <f t="shared" si="12"/>
        <v>2000</v>
      </c>
      <c r="J85" s="68"/>
    </row>
    <row r="86" spans="1:247" s="14" customFormat="1" ht="20" customHeight="1" x14ac:dyDescent="0.2">
      <c r="A86" s="77" t="s">
        <v>48</v>
      </c>
      <c r="B86" s="77"/>
      <c r="C86" s="77"/>
      <c r="D86" s="77"/>
      <c r="E86" s="77"/>
      <c r="F86" s="77"/>
      <c r="G86" s="77"/>
      <c r="H86" s="77"/>
      <c r="I86" s="8">
        <f>SUM(I68:I85)</f>
        <v>94300</v>
      </c>
      <c r="J86" s="8"/>
    </row>
    <row r="87" spans="1:247" s="14" customFormat="1" ht="20" customHeight="1" x14ac:dyDescent="0.2">
      <c r="A87" s="91" t="s">
        <v>19</v>
      </c>
      <c r="B87" s="91"/>
      <c r="C87" s="91"/>
      <c r="D87" s="91"/>
      <c r="E87" s="91"/>
      <c r="F87" s="91"/>
      <c r="G87" s="91"/>
      <c r="H87" s="91"/>
      <c r="I87" s="15">
        <f>I86+I67+I35+I28+I20+I12</f>
        <v>488971</v>
      </c>
      <c r="J87" s="15"/>
    </row>
    <row r="88" spans="1:247" s="14" customFormat="1" ht="20" customHeight="1" x14ac:dyDescent="0.2">
      <c r="A88" s="91" t="s">
        <v>53</v>
      </c>
      <c r="B88" s="91"/>
      <c r="C88" s="91"/>
      <c r="D88" s="91"/>
      <c r="E88" s="91"/>
      <c r="F88" s="91"/>
      <c r="G88" s="91"/>
      <c r="H88" s="91"/>
      <c r="I88" s="15">
        <f>I87*0.1</f>
        <v>48897.100000000006</v>
      </c>
      <c r="J88" s="15"/>
    </row>
    <row r="89" spans="1:247" s="19" customFormat="1" ht="20" customHeight="1" x14ac:dyDescent="0.2">
      <c r="A89" s="91" t="s">
        <v>54</v>
      </c>
      <c r="B89" s="91"/>
      <c r="C89" s="91"/>
      <c r="D89" s="91"/>
      <c r="E89" s="91"/>
      <c r="F89" s="91"/>
      <c r="G89" s="91"/>
      <c r="H89" s="91"/>
      <c r="I89" s="15">
        <f>(I87+I88)*0.06</f>
        <v>32272.085999999996</v>
      </c>
      <c r="J89" s="15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7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</row>
    <row r="90" spans="1:247" s="19" customFormat="1" ht="20" customHeight="1" x14ac:dyDescent="0.2">
      <c r="A90" s="90" t="s">
        <v>55</v>
      </c>
      <c r="B90" s="90"/>
      <c r="C90" s="90"/>
      <c r="D90" s="90"/>
      <c r="E90" s="90"/>
      <c r="F90" s="90"/>
      <c r="G90" s="90"/>
      <c r="H90" s="90"/>
      <c r="I90" s="40">
        <f>I89+I88+I87</f>
        <v>570140.18599999999</v>
      </c>
      <c r="J90" s="40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7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</row>
    <row r="91" spans="1:247" ht="16" x14ac:dyDescent="0.25"/>
    <row r="92" spans="1:247" ht="16" x14ac:dyDescent="0.25"/>
    <row r="93" spans="1:247" ht="16" x14ac:dyDescent="0.25"/>
  </sheetData>
  <mergeCells count="29">
    <mergeCell ref="A90:H90"/>
    <mergeCell ref="A35:H35"/>
    <mergeCell ref="A67:H67"/>
    <mergeCell ref="A86:H86"/>
    <mergeCell ref="A87:H87"/>
    <mergeCell ref="A88:H88"/>
    <mergeCell ref="A89:H89"/>
    <mergeCell ref="B70:B71"/>
    <mergeCell ref="B68:B69"/>
    <mergeCell ref="B36:B66"/>
    <mergeCell ref="A82:A85"/>
    <mergeCell ref="A68:A81"/>
    <mergeCell ref="A36:A66"/>
    <mergeCell ref="A6:A11"/>
    <mergeCell ref="J4:J5"/>
    <mergeCell ref="B3:C3"/>
    <mergeCell ref="A4:B5"/>
    <mergeCell ref="C4:C5"/>
    <mergeCell ref="D4:G4"/>
    <mergeCell ref="H4:I4"/>
    <mergeCell ref="A12:H12"/>
    <mergeCell ref="A20:H20"/>
    <mergeCell ref="A29:A34"/>
    <mergeCell ref="A28:H28"/>
    <mergeCell ref="B21:B23"/>
    <mergeCell ref="B24:B25"/>
    <mergeCell ref="A21:A26"/>
    <mergeCell ref="A13:A19"/>
    <mergeCell ref="B26:B2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O21" sqref="O21"/>
    </sheetView>
  </sheetViews>
  <sheetFormatPr baseColWidth="10" defaultColWidth="9" defaultRowHeight="23" customHeight="1" x14ac:dyDescent="0.2"/>
  <cols>
    <col min="1" max="1" width="11.83203125" style="37" customWidth="1"/>
    <col min="2" max="2" width="15.1640625" style="37" customWidth="1"/>
    <col min="3" max="3" width="12.6640625" style="37" customWidth="1"/>
    <col min="4" max="4" width="9" style="37"/>
    <col min="5" max="5" width="17.33203125" style="37" customWidth="1"/>
    <col min="6" max="6" width="20.1640625" style="37" customWidth="1"/>
    <col min="7" max="7" width="24.1640625" style="37" customWidth="1"/>
    <col min="8" max="8" width="8" style="37" customWidth="1"/>
    <col min="9" max="11" width="9" style="37"/>
    <col min="12" max="12" width="13.6640625" style="37" customWidth="1"/>
    <col min="13" max="13" width="23.33203125" style="37" customWidth="1"/>
    <col min="14" max="16384" width="9" style="37"/>
  </cols>
  <sheetData>
    <row r="1" spans="1:13" ht="17" x14ac:dyDescent="0.2">
      <c r="A1" s="99" t="s">
        <v>155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s="49" customFormat="1" ht="18" x14ac:dyDescent="0.2">
      <c r="A2" s="44" t="s">
        <v>156</v>
      </c>
      <c r="B2" s="45" t="s">
        <v>157</v>
      </c>
      <c r="C2" s="46" t="s">
        <v>158</v>
      </c>
      <c r="D2" s="46" t="s">
        <v>159</v>
      </c>
      <c r="E2" s="45" t="s">
        <v>160</v>
      </c>
      <c r="F2" s="45" t="s">
        <v>161</v>
      </c>
      <c r="G2" s="47" t="s">
        <v>162</v>
      </c>
      <c r="H2" s="46" t="s">
        <v>163</v>
      </c>
      <c r="I2" s="45" t="s">
        <v>164</v>
      </c>
      <c r="J2" s="45" t="s">
        <v>165</v>
      </c>
      <c r="K2" s="45" t="s">
        <v>166</v>
      </c>
      <c r="L2" s="45" t="s">
        <v>167</v>
      </c>
      <c r="M2" s="48" t="s">
        <v>168</v>
      </c>
    </row>
    <row r="3" spans="1:13" s="2" customFormat="1" ht="16" x14ac:dyDescent="0.2">
      <c r="A3" s="50">
        <v>43583</v>
      </c>
      <c r="B3" s="51" t="s">
        <v>169</v>
      </c>
      <c r="C3" s="51" t="s">
        <v>170</v>
      </c>
      <c r="D3" s="51" t="s">
        <v>171</v>
      </c>
      <c r="E3" s="51" t="s">
        <v>172</v>
      </c>
      <c r="F3" s="51" t="s">
        <v>173</v>
      </c>
      <c r="G3" s="52" t="s">
        <v>174</v>
      </c>
      <c r="H3" s="51" t="s">
        <v>175</v>
      </c>
      <c r="I3" s="51">
        <v>1700</v>
      </c>
      <c r="J3" s="51">
        <v>50</v>
      </c>
      <c r="K3" s="53">
        <v>15</v>
      </c>
      <c r="L3" s="51">
        <f>表1[[#This Row],[服务费]]+表1[[#This Row],[税款]]+表1[[#This Row],[票价]]</f>
        <v>1765</v>
      </c>
      <c r="M3" s="54"/>
    </row>
    <row r="4" spans="1:13" s="2" customFormat="1" ht="16" x14ac:dyDescent="0.2">
      <c r="A4" s="50">
        <v>43583</v>
      </c>
      <c r="B4" s="51" t="s">
        <v>176</v>
      </c>
      <c r="C4" s="51" t="s">
        <v>177</v>
      </c>
      <c r="D4" s="51" t="s">
        <v>178</v>
      </c>
      <c r="E4" s="51" t="s">
        <v>172</v>
      </c>
      <c r="F4" s="51" t="s">
        <v>179</v>
      </c>
      <c r="G4" s="52" t="s">
        <v>180</v>
      </c>
      <c r="H4" s="51" t="s">
        <v>181</v>
      </c>
      <c r="I4" s="51">
        <v>1700</v>
      </c>
      <c r="J4" s="51">
        <v>50</v>
      </c>
      <c r="K4" s="53">
        <v>15</v>
      </c>
      <c r="L4" s="51">
        <f>表1[[#This Row],[服务费]]+表1[[#This Row],[税款]]+表1[[#This Row],[票价]]</f>
        <v>1765</v>
      </c>
      <c r="M4" s="54"/>
    </row>
    <row r="5" spans="1:13" s="2" customFormat="1" ht="16" x14ac:dyDescent="0.2">
      <c r="A5" s="50">
        <v>43581</v>
      </c>
      <c r="B5" s="51" t="s">
        <v>182</v>
      </c>
      <c r="C5" s="51" t="s">
        <v>183</v>
      </c>
      <c r="D5" s="51" t="s">
        <v>171</v>
      </c>
      <c r="E5" s="51" t="s">
        <v>184</v>
      </c>
      <c r="F5" s="51" t="s">
        <v>173</v>
      </c>
      <c r="G5" s="52" t="s">
        <v>174</v>
      </c>
      <c r="H5" s="51" t="s">
        <v>175</v>
      </c>
      <c r="I5" s="51">
        <v>1700</v>
      </c>
      <c r="J5" s="51">
        <v>50</v>
      </c>
      <c r="K5" s="53">
        <v>15</v>
      </c>
      <c r="L5" s="51">
        <f>表1[[#This Row],[服务费]]+表1[[#This Row],[税款]]+表1[[#This Row],[票价]]</f>
        <v>1765</v>
      </c>
      <c r="M5" s="54"/>
    </row>
    <row r="6" spans="1:13" s="2" customFormat="1" ht="16" x14ac:dyDescent="0.2">
      <c r="A6" s="50">
        <v>43581</v>
      </c>
      <c r="B6" s="51" t="s">
        <v>185</v>
      </c>
      <c r="C6" s="51" t="s">
        <v>186</v>
      </c>
      <c r="D6" s="51" t="s">
        <v>178</v>
      </c>
      <c r="E6" s="51" t="s">
        <v>184</v>
      </c>
      <c r="F6" s="51" t="s">
        <v>179</v>
      </c>
      <c r="G6" s="52" t="s">
        <v>180</v>
      </c>
      <c r="H6" s="51" t="s">
        <v>181</v>
      </c>
      <c r="I6" s="51">
        <v>1700</v>
      </c>
      <c r="J6" s="51">
        <v>50</v>
      </c>
      <c r="K6" s="53">
        <v>15</v>
      </c>
      <c r="L6" s="51">
        <v>185</v>
      </c>
      <c r="M6" s="55" t="s">
        <v>187</v>
      </c>
    </row>
    <row r="7" spans="1:13" s="2" customFormat="1" ht="16" x14ac:dyDescent="0.2">
      <c r="A7" s="50">
        <v>43601</v>
      </c>
      <c r="B7" s="51" t="s">
        <v>188</v>
      </c>
      <c r="C7" s="51" t="s">
        <v>189</v>
      </c>
      <c r="D7" s="51" t="s">
        <v>190</v>
      </c>
      <c r="E7" s="51" t="s">
        <v>184</v>
      </c>
      <c r="F7" s="51" t="s">
        <v>191</v>
      </c>
      <c r="G7" s="52" t="s">
        <v>192</v>
      </c>
      <c r="H7" s="51" t="s">
        <v>193</v>
      </c>
      <c r="I7" s="51">
        <v>2915</v>
      </c>
      <c r="J7" s="51">
        <v>50</v>
      </c>
      <c r="K7" s="51">
        <v>15</v>
      </c>
      <c r="L7" s="51">
        <f>表1[[#This Row],[服务费]]+表1[[#This Row],[税款]]+表1[[#This Row],[票价]]</f>
        <v>2980</v>
      </c>
      <c r="M7" s="54"/>
    </row>
    <row r="8" spans="1:13" s="2" customFormat="1" ht="16" x14ac:dyDescent="0.2">
      <c r="A8" s="50">
        <v>43602</v>
      </c>
      <c r="B8" s="51" t="s">
        <v>194</v>
      </c>
      <c r="C8" s="51" t="s">
        <v>195</v>
      </c>
      <c r="D8" s="51" t="s">
        <v>196</v>
      </c>
      <c r="E8" s="51" t="s">
        <v>197</v>
      </c>
      <c r="F8" s="51" t="s">
        <v>198</v>
      </c>
      <c r="G8" s="52" t="s">
        <v>199</v>
      </c>
      <c r="H8" s="51" t="s">
        <v>193</v>
      </c>
      <c r="I8" s="51">
        <v>1490</v>
      </c>
      <c r="J8" s="51">
        <v>50</v>
      </c>
      <c r="K8" s="51">
        <v>15</v>
      </c>
      <c r="L8" s="51">
        <v>1555</v>
      </c>
      <c r="M8" s="54" t="s">
        <v>200</v>
      </c>
    </row>
    <row r="9" spans="1:13" s="2" customFormat="1" ht="16" x14ac:dyDescent="0.2">
      <c r="A9" s="50">
        <v>43590</v>
      </c>
      <c r="B9" s="51" t="s">
        <v>201</v>
      </c>
      <c r="C9" s="51" t="s">
        <v>202</v>
      </c>
      <c r="D9" s="51" t="s">
        <v>203</v>
      </c>
      <c r="E9" s="51" t="s">
        <v>204</v>
      </c>
      <c r="F9" s="51" t="s">
        <v>198</v>
      </c>
      <c r="G9" s="52" t="s">
        <v>205</v>
      </c>
      <c r="H9" s="51" t="s">
        <v>206</v>
      </c>
      <c r="I9" s="51">
        <v>1280</v>
      </c>
      <c r="J9" s="51">
        <v>50</v>
      </c>
      <c r="K9" s="53">
        <v>15</v>
      </c>
      <c r="L9" s="51">
        <v>15</v>
      </c>
      <c r="M9" s="54" t="s">
        <v>207</v>
      </c>
    </row>
    <row r="10" spans="1:13" s="2" customFormat="1" ht="16" x14ac:dyDescent="0.2">
      <c r="A10" s="50">
        <v>43590</v>
      </c>
      <c r="B10" s="51" t="s">
        <v>208</v>
      </c>
      <c r="C10" s="51" t="s">
        <v>209</v>
      </c>
      <c r="D10" s="51" t="s">
        <v>178</v>
      </c>
      <c r="E10" s="51" t="s">
        <v>204</v>
      </c>
      <c r="F10" s="51" t="s">
        <v>179</v>
      </c>
      <c r="G10" s="52" t="s">
        <v>180</v>
      </c>
      <c r="H10" s="51" t="s">
        <v>210</v>
      </c>
      <c r="I10" s="51">
        <v>340</v>
      </c>
      <c r="J10" s="51">
        <v>50</v>
      </c>
      <c r="K10" s="53">
        <v>15</v>
      </c>
      <c r="L10" s="51">
        <f>表1[[#This Row],[服务费]]+表1[[#This Row],[税款]]+表1[[#This Row],[票价]]</f>
        <v>405</v>
      </c>
      <c r="M10" s="54"/>
    </row>
    <row r="11" spans="1:13" s="2" customFormat="1" ht="16" x14ac:dyDescent="0.2">
      <c r="A11" s="50">
        <v>43590</v>
      </c>
      <c r="B11" s="51" t="s">
        <v>211</v>
      </c>
      <c r="C11" s="51" t="s">
        <v>212</v>
      </c>
      <c r="D11" s="51" t="s">
        <v>171</v>
      </c>
      <c r="E11" s="51" t="s">
        <v>204</v>
      </c>
      <c r="F11" s="51" t="s">
        <v>173</v>
      </c>
      <c r="G11" s="52" t="s">
        <v>174</v>
      </c>
      <c r="H11" s="51" t="s">
        <v>213</v>
      </c>
      <c r="I11" s="51">
        <v>320</v>
      </c>
      <c r="J11" s="51">
        <v>50</v>
      </c>
      <c r="K11" s="53">
        <v>15</v>
      </c>
      <c r="L11" s="51">
        <f>表1[[#This Row],[服务费]]+表1[[#This Row],[税款]]+表1[[#This Row],[票价]]</f>
        <v>385</v>
      </c>
      <c r="M11" s="54"/>
    </row>
    <row r="12" spans="1:13" s="2" customFormat="1" ht="16" x14ac:dyDescent="0.2">
      <c r="A12" s="50">
        <v>43590</v>
      </c>
      <c r="B12" s="51" t="s">
        <v>214</v>
      </c>
      <c r="C12" s="51" t="s">
        <v>215</v>
      </c>
      <c r="D12" s="51" t="s">
        <v>216</v>
      </c>
      <c r="E12" s="51" t="s">
        <v>204</v>
      </c>
      <c r="F12" s="51" t="s">
        <v>217</v>
      </c>
      <c r="G12" s="52" t="s">
        <v>218</v>
      </c>
      <c r="H12" s="51" t="s">
        <v>193</v>
      </c>
      <c r="I12" s="51">
        <v>1490</v>
      </c>
      <c r="J12" s="51">
        <v>50</v>
      </c>
      <c r="K12" s="53">
        <v>15</v>
      </c>
      <c r="L12" s="51">
        <f>表1[[#This Row],[服务费]]+表1[[#This Row],[税款]]+表1[[#This Row],[票价]]</f>
        <v>1555</v>
      </c>
      <c r="M12" s="54"/>
    </row>
    <row r="13" spans="1:13" s="2" customFormat="1" ht="16" x14ac:dyDescent="0.2">
      <c r="A13" s="50">
        <v>43602</v>
      </c>
      <c r="B13" s="51" t="s">
        <v>219</v>
      </c>
      <c r="C13" s="51" t="s">
        <v>220</v>
      </c>
      <c r="D13" s="51" t="s">
        <v>196</v>
      </c>
      <c r="E13" s="51" t="s">
        <v>204</v>
      </c>
      <c r="F13" s="51" t="s">
        <v>198</v>
      </c>
      <c r="G13" s="52" t="s">
        <v>199</v>
      </c>
      <c r="H13" s="51" t="s">
        <v>206</v>
      </c>
      <c r="I13" s="51">
        <v>1490</v>
      </c>
      <c r="J13" s="51">
        <v>50</v>
      </c>
      <c r="K13" s="51">
        <v>15</v>
      </c>
      <c r="L13" s="51">
        <f>表1[[#This Row],[服务费]]+表1[[#This Row],[税款]]+表1[[#This Row],[票价]]</f>
        <v>1555</v>
      </c>
      <c r="M13" s="54" t="s">
        <v>200</v>
      </c>
    </row>
    <row r="14" spans="1:13" s="2" customFormat="1" ht="16" x14ac:dyDescent="0.2">
      <c r="A14" s="50">
        <v>43590</v>
      </c>
      <c r="B14" s="51" t="s">
        <v>221</v>
      </c>
      <c r="C14" s="51" t="s">
        <v>222</v>
      </c>
      <c r="D14" s="51" t="s">
        <v>223</v>
      </c>
      <c r="E14" s="51" t="s">
        <v>224</v>
      </c>
      <c r="F14" s="51" t="s">
        <v>225</v>
      </c>
      <c r="G14" s="52" t="s">
        <v>226</v>
      </c>
      <c r="H14" s="51" t="s">
        <v>227</v>
      </c>
      <c r="I14" s="51">
        <v>2840</v>
      </c>
      <c r="J14" s="51">
        <v>50</v>
      </c>
      <c r="K14" s="53">
        <v>15</v>
      </c>
      <c r="L14" s="51">
        <v>299</v>
      </c>
      <c r="M14" s="55" t="s">
        <v>187</v>
      </c>
    </row>
    <row r="15" spans="1:13" s="2" customFormat="1" ht="16" x14ac:dyDescent="0.2">
      <c r="A15" s="50">
        <v>43583</v>
      </c>
      <c r="B15" s="51" t="s">
        <v>228</v>
      </c>
      <c r="C15" s="51" t="s">
        <v>229</v>
      </c>
      <c r="D15" s="51" t="s">
        <v>230</v>
      </c>
      <c r="E15" s="51" t="s">
        <v>224</v>
      </c>
      <c r="F15" s="51" t="s">
        <v>231</v>
      </c>
      <c r="G15" s="52" t="s">
        <v>232</v>
      </c>
      <c r="H15" s="51" t="s">
        <v>181</v>
      </c>
      <c r="I15" s="51">
        <v>3140</v>
      </c>
      <c r="J15" s="51">
        <v>50</v>
      </c>
      <c r="K15" s="53">
        <v>15</v>
      </c>
      <c r="L15" s="51">
        <f>表1[[#This Row],[服务费]]+表1[[#This Row],[税款]]+表1[[#This Row],[票价]]</f>
        <v>3205</v>
      </c>
      <c r="M15" s="54"/>
    </row>
    <row r="16" spans="1:13" s="2" customFormat="1" ht="16" x14ac:dyDescent="0.2">
      <c r="A16" s="50">
        <v>43583</v>
      </c>
      <c r="B16" s="51" t="s">
        <v>233</v>
      </c>
      <c r="C16" s="51" t="s">
        <v>234</v>
      </c>
      <c r="D16" s="51" t="s">
        <v>235</v>
      </c>
      <c r="E16" s="51" t="s">
        <v>224</v>
      </c>
      <c r="F16" s="51" t="s">
        <v>236</v>
      </c>
      <c r="G16" s="52" t="s">
        <v>237</v>
      </c>
      <c r="H16" s="51" t="s">
        <v>181</v>
      </c>
      <c r="I16" s="51">
        <v>3140</v>
      </c>
      <c r="J16" s="51">
        <v>50</v>
      </c>
      <c r="K16" s="53">
        <v>15</v>
      </c>
      <c r="L16" s="51">
        <v>329</v>
      </c>
      <c r="M16" s="55" t="s">
        <v>187</v>
      </c>
    </row>
    <row r="17" spans="1:13" s="2" customFormat="1" ht="16" x14ac:dyDescent="0.2">
      <c r="A17" s="50">
        <v>43579</v>
      </c>
      <c r="B17" s="51" t="s">
        <v>238</v>
      </c>
      <c r="C17" s="51" t="s">
        <v>239</v>
      </c>
      <c r="D17" s="51" t="s">
        <v>178</v>
      </c>
      <c r="E17" s="51" t="s">
        <v>240</v>
      </c>
      <c r="F17" s="51" t="s">
        <v>179</v>
      </c>
      <c r="G17" s="52" t="s">
        <v>180</v>
      </c>
      <c r="H17" s="51" t="s">
        <v>210</v>
      </c>
      <c r="I17" s="51">
        <v>340</v>
      </c>
      <c r="J17" s="51">
        <v>50</v>
      </c>
      <c r="K17" s="53">
        <v>15</v>
      </c>
      <c r="L17" s="51">
        <f>表1[[#This Row],[服务费]]+表1[[#This Row],[税款]]+表1[[#This Row],[票价]]</f>
        <v>405</v>
      </c>
      <c r="M17" s="54"/>
    </row>
    <row r="18" spans="1:13" s="2" customFormat="1" ht="16" x14ac:dyDescent="0.2">
      <c r="A18" s="50">
        <v>43579</v>
      </c>
      <c r="B18" s="51" t="s">
        <v>241</v>
      </c>
      <c r="C18" s="51" t="s">
        <v>242</v>
      </c>
      <c r="D18" s="51" t="s">
        <v>171</v>
      </c>
      <c r="E18" s="51" t="s">
        <v>240</v>
      </c>
      <c r="F18" s="51" t="s">
        <v>173</v>
      </c>
      <c r="G18" s="52" t="s">
        <v>174</v>
      </c>
      <c r="H18" s="51" t="s">
        <v>213</v>
      </c>
      <c r="I18" s="51">
        <v>320</v>
      </c>
      <c r="J18" s="51">
        <v>50</v>
      </c>
      <c r="K18" s="53">
        <v>15</v>
      </c>
      <c r="L18" s="51">
        <f>表1[[#This Row],[服务费]]+表1[[#This Row],[税款]]+表1[[#This Row],[票价]]</f>
        <v>385</v>
      </c>
      <c r="M18" s="54"/>
    </row>
    <row r="19" spans="1:13" s="2" customFormat="1" ht="16" x14ac:dyDescent="0.2">
      <c r="A19" s="50">
        <v>43581</v>
      </c>
      <c r="B19" s="51" t="s">
        <v>243</v>
      </c>
      <c r="C19" s="51" t="s">
        <v>186</v>
      </c>
      <c r="D19" s="51" t="s">
        <v>178</v>
      </c>
      <c r="E19" s="51" t="s">
        <v>244</v>
      </c>
      <c r="F19" s="51" t="s">
        <v>179</v>
      </c>
      <c r="G19" s="52" t="s">
        <v>180</v>
      </c>
      <c r="H19" s="51" t="s">
        <v>181</v>
      </c>
      <c r="I19" s="51">
        <v>1700</v>
      </c>
      <c r="J19" s="51">
        <v>50</v>
      </c>
      <c r="K19" s="53">
        <v>15</v>
      </c>
      <c r="L19" s="51">
        <f>表1[[#This Row],[服务费]]+表1[[#This Row],[税款]]+表1[[#This Row],[票价]]</f>
        <v>1765</v>
      </c>
      <c r="M19" s="54"/>
    </row>
    <row r="20" spans="1:13" s="2" customFormat="1" ht="16" x14ac:dyDescent="0.2">
      <c r="A20" s="50">
        <v>43581</v>
      </c>
      <c r="B20" s="51" t="s">
        <v>245</v>
      </c>
      <c r="C20" s="51" t="s">
        <v>183</v>
      </c>
      <c r="D20" s="51" t="s">
        <v>171</v>
      </c>
      <c r="E20" s="51" t="s">
        <v>244</v>
      </c>
      <c r="F20" s="51" t="s">
        <v>173</v>
      </c>
      <c r="G20" s="52" t="s">
        <v>174</v>
      </c>
      <c r="H20" s="51" t="s">
        <v>175</v>
      </c>
      <c r="I20" s="51">
        <v>1700</v>
      </c>
      <c r="J20" s="51">
        <v>50</v>
      </c>
      <c r="K20" s="53">
        <v>15</v>
      </c>
      <c r="L20" s="51">
        <f>表1[[#This Row],[服务费]]+表1[[#This Row],[税款]]+表1[[#This Row],[票价]]</f>
        <v>1765</v>
      </c>
      <c r="M20" s="54"/>
    </row>
    <row r="21" spans="1:13" s="2" customFormat="1" ht="16" x14ac:dyDescent="0.2">
      <c r="A21" s="50">
        <v>43593</v>
      </c>
      <c r="B21" s="51" t="s">
        <v>246</v>
      </c>
      <c r="C21" s="51" t="s">
        <v>247</v>
      </c>
      <c r="D21" s="51" t="s">
        <v>203</v>
      </c>
      <c r="E21" s="51" t="s">
        <v>244</v>
      </c>
      <c r="F21" s="51" t="s">
        <v>198</v>
      </c>
      <c r="G21" s="52" t="s">
        <v>205</v>
      </c>
      <c r="H21" s="51" t="s">
        <v>248</v>
      </c>
      <c r="I21" s="51">
        <v>2980</v>
      </c>
      <c r="J21" s="51">
        <v>50</v>
      </c>
      <c r="K21" s="53">
        <v>15</v>
      </c>
      <c r="L21" s="51">
        <v>611</v>
      </c>
      <c r="M21" s="55" t="s">
        <v>187</v>
      </c>
    </row>
    <row r="22" spans="1:13" s="2" customFormat="1" ht="16" x14ac:dyDescent="0.2">
      <c r="A22" s="50">
        <v>43583</v>
      </c>
      <c r="B22" s="51" t="s">
        <v>249</v>
      </c>
      <c r="C22" s="51" t="s">
        <v>250</v>
      </c>
      <c r="D22" s="51" t="s">
        <v>171</v>
      </c>
      <c r="E22" s="51" t="s">
        <v>251</v>
      </c>
      <c r="F22" s="51" t="s">
        <v>173</v>
      </c>
      <c r="G22" s="52" t="s">
        <v>174</v>
      </c>
      <c r="H22" s="51" t="s">
        <v>175</v>
      </c>
      <c r="I22" s="51">
        <v>1700</v>
      </c>
      <c r="J22" s="51">
        <v>50</v>
      </c>
      <c r="K22" s="53">
        <v>15</v>
      </c>
      <c r="L22" s="51">
        <v>307</v>
      </c>
      <c r="M22" s="55" t="s">
        <v>187</v>
      </c>
    </row>
    <row r="23" spans="1:13" s="2" customFormat="1" ht="16" x14ac:dyDescent="0.2">
      <c r="A23" s="50">
        <v>43583</v>
      </c>
      <c r="B23" s="51" t="s">
        <v>252</v>
      </c>
      <c r="C23" s="51" t="s">
        <v>253</v>
      </c>
      <c r="D23" s="51" t="s">
        <v>254</v>
      </c>
      <c r="E23" s="51" t="s">
        <v>251</v>
      </c>
      <c r="F23" s="51" t="s">
        <v>255</v>
      </c>
      <c r="G23" s="52" t="s">
        <v>256</v>
      </c>
      <c r="H23" s="51" t="s">
        <v>257</v>
      </c>
      <c r="I23" s="51">
        <v>800</v>
      </c>
      <c r="J23" s="51">
        <v>50</v>
      </c>
      <c r="K23" s="53">
        <v>15</v>
      </c>
      <c r="L23" s="51">
        <f>表1[[#This Row],[服务费]]+表1[[#This Row],[税款]]+表1[[#This Row],[票价]]</f>
        <v>865</v>
      </c>
      <c r="M23" s="54"/>
    </row>
    <row r="24" spans="1:13" s="2" customFormat="1" ht="16" x14ac:dyDescent="0.2">
      <c r="A24" s="50">
        <v>43583</v>
      </c>
      <c r="B24" s="51" t="s">
        <v>258</v>
      </c>
      <c r="C24" s="51" t="s">
        <v>229</v>
      </c>
      <c r="D24" s="51" t="s">
        <v>230</v>
      </c>
      <c r="E24" s="51" t="s">
        <v>259</v>
      </c>
      <c r="F24" s="51" t="s">
        <v>231</v>
      </c>
      <c r="G24" s="52" t="s">
        <v>232</v>
      </c>
      <c r="H24" s="51" t="s">
        <v>181</v>
      </c>
      <c r="I24" s="51">
        <v>3140</v>
      </c>
      <c r="J24" s="51">
        <v>50</v>
      </c>
      <c r="K24" s="53">
        <v>15</v>
      </c>
      <c r="L24" s="51">
        <f>表1[[#This Row],[服务费]]+表1[[#This Row],[税款]]+表1[[#This Row],[票价]]</f>
        <v>3205</v>
      </c>
      <c r="M24" s="54"/>
    </row>
    <row r="25" spans="1:13" s="2" customFormat="1" ht="16" x14ac:dyDescent="0.2">
      <c r="A25" s="50">
        <v>43590</v>
      </c>
      <c r="B25" s="51" t="s">
        <v>260</v>
      </c>
      <c r="C25" s="51" t="s">
        <v>222</v>
      </c>
      <c r="D25" s="51" t="s">
        <v>223</v>
      </c>
      <c r="E25" s="51" t="s">
        <v>259</v>
      </c>
      <c r="F25" s="51" t="s">
        <v>225</v>
      </c>
      <c r="G25" s="52" t="s">
        <v>226</v>
      </c>
      <c r="H25" s="51" t="s">
        <v>227</v>
      </c>
      <c r="I25" s="51">
        <v>2840</v>
      </c>
      <c r="J25" s="51">
        <v>50</v>
      </c>
      <c r="K25" s="53">
        <v>15</v>
      </c>
      <c r="L25" s="51">
        <f>表1[[#This Row],[服务费]]+表1[[#This Row],[税款]]+表1[[#This Row],[票价]]</f>
        <v>2905</v>
      </c>
      <c r="M25" s="54"/>
    </row>
    <row r="26" spans="1:13" s="2" customFormat="1" ht="16" x14ac:dyDescent="0.2">
      <c r="A26" s="50">
        <v>43583</v>
      </c>
      <c r="B26" s="51" t="s">
        <v>261</v>
      </c>
      <c r="C26" s="51" t="s">
        <v>234</v>
      </c>
      <c r="D26" s="51" t="s">
        <v>235</v>
      </c>
      <c r="E26" s="51" t="s">
        <v>259</v>
      </c>
      <c r="F26" s="51" t="s">
        <v>236</v>
      </c>
      <c r="G26" s="52" t="s">
        <v>237</v>
      </c>
      <c r="H26" s="51" t="s">
        <v>181</v>
      </c>
      <c r="I26" s="51">
        <v>3140</v>
      </c>
      <c r="J26" s="51">
        <v>50</v>
      </c>
      <c r="K26" s="53">
        <v>15</v>
      </c>
      <c r="L26" s="51">
        <v>329</v>
      </c>
      <c r="M26" s="55" t="s">
        <v>187</v>
      </c>
    </row>
    <row r="27" spans="1:13" s="2" customFormat="1" ht="16" x14ac:dyDescent="0.2">
      <c r="A27" s="50">
        <v>43593</v>
      </c>
      <c r="B27" s="51" t="s">
        <v>262</v>
      </c>
      <c r="C27" s="51" t="s">
        <v>263</v>
      </c>
      <c r="D27" s="51" t="s">
        <v>171</v>
      </c>
      <c r="E27" s="51" t="s">
        <v>264</v>
      </c>
      <c r="F27" s="51" t="s">
        <v>173</v>
      </c>
      <c r="G27" s="52" t="s">
        <v>174</v>
      </c>
      <c r="H27" s="51" t="s">
        <v>213</v>
      </c>
      <c r="I27" s="51">
        <v>320</v>
      </c>
      <c r="J27" s="51">
        <v>50</v>
      </c>
      <c r="K27" s="53">
        <v>15</v>
      </c>
      <c r="L27" s="51">
        <v>175</v>
      </c>
      <c r="M27" s="55" t="s">
        <v>187</v>
      </c>
    </row>
    <row r="28" spans="1:13" s="2" customFormat="1" ht="16" x14ac:dyDescent="0.2">
      <c r="A28" s="50">
        <v>43583</v>
      </c>
      <c r="B28" s="51" t="s">
        <v>265</v>
      </c>
      <c r="C28" s="51" t="s">
        <v>229</v>
      </c>
      <c r="D28" s="51" t="s">
        <v>230</v>
      </c>
      <c r="E28" s="51" t="s">
        <v>266</v>
      </c>
      <c r="F28" s="51" t="s">
        <v>231</v>
      </c>
      <c r="G28" s="52" t="s">
        <v>232</v>
      </c>
      <c r="H28" s="51" t="s">
        <v>181</v>
      </c>
      <c r="I28" s="51">
        <v>3140</v>
      </c>
      <c r="J28" s="51">
        <v>50</v>
      </c>
      <c r="K28" s="53">
        <v>15</v>
      </c>
      <c r="L28" s="51">
        <f>表1[[#This Row],[服务费]]+表1[[#This Row],[税款]]+表1[[#This Row],[票价]]</f>
        <v>3205</v>
      </c>
      <c r="M28" s="54"/>
    </row>
    <row r="29" spans="1:13" s="2" customFormat="1" ht="16" x14ac:dyDescent="0.2">
      <c r="A29" s="50">
        <v>43590</v>
      </c>
      <c r="B29" s="51" t="s">
        <v>267</v>
      </c>
      <c r="C29" s="51" t="s">
        <v>222</v>
      </c>
      <c r="D29" s="51" t="s">
        <v>223</v>
      </c>
      <c r="E29" s="51" t="s">
        <v>266</v>
      </c>
      <c r="F29" s="51" t="s">
        <v>225</v>
      </c>
      <c r="G29" s="52" t="s">
        <v>226</v>
      </c>
      <c r="H29" s="51" t="s">
        <v>227</v>
      </c>
      <c r="I29" s="51">
        <v>2840</v>
      </c>
      <c r="J29" s="51">
        <v>50</v>
      </c>
      <c r="K29" s="53">
        <v>15</v>
      </c>
      <c r="L29" s="51">
        <f>表1[[#This Row],[服务费]]+表1[[#This Row],[税款]]+表1[[#This Row],[票价]]</f>
        <v>2905</v>
      </c>
      <c r="M29" s="54"/>
    </row>
    <row r="30" spans="1:13" s="2" customFormat="1" ht="16" x14ac:dyDescent="0.2">
      <c r="A30" s="50">
        <v>43583</v>
      </c>
      <c r="B30" s="51" t="s">
        <v>268</v>
      </c>
      <c r="C30" s="51" t="s">
        <v>234</v>
      </c>
      <c r="D30" s="51" t="s">
        <v>235</v>
      </c>
      <c r="E30" s="51" t="s">
        <v>266</v>
      </c>
      <c r="F30" s="51" t="s">
        <v>236</v>
      </c>
      <c r="G30" s="52" t="s">
        <v>237</v>
      </c>
      <c r="H30" s="51" t="s">
        <v>181</v>
      </c>
      <c r="I30" s="51">
        <v>3140</v>
      </c>
      <c r="J30" s="51">
        <v>50</v>
      </c>
      <c r="K30" s="53">
        <v>15</v>
      </c>
      <c r="L30" s="51">
        <v>329</v>
      </c>
      <c r="M30" s="55" t="s">
        <v>187</v>
      </c>
    </row>
    <row r="31" spans="1:13" s="2" customFormat="1" ht="16" x14ac:dyDescent="0.2">
      <c r="A31" s="50">
        <v>43581</v>
      </c>
      <c r="B31" s="51" t="s">
        <v>269</v>
      </c>
      <c r="C31" s="51" t="s">
        <v>270</v>
      </c>
      <c r="D31" s="51" t="s">
        <v>171</v>
      </c>
      <c r="E31" s="51" t="s">
        <v>271</v>
      </c>
      <c r="F31" s="51" t="s">
        <v>173</v>
      </c>
      <c r="G31" s="52" t="s">
        <v>174</v>
      </c>
      <c r="H31" s="51" t="s">
        <v>175</v>
      </c>
      <c r="I31" s="51">
        <v>1700</v>
      </c>
      <c r="J31" s="51">
        <v>50</v>
      </c>
      <c r="K31" s="53">
        <v>15</v>
      </c>
      <c r="L31" s="51">
        <f>表1[[#This Row],[服务费]]+表1[[#This Row],[税款]]+表1[[#This Row],[票价]]</f>
        <v>1765</v>
      </c>
      <c r="M31" s="54"/>
    </row>
    <row r="32" spans="1:13" s="2" customFormat="1" ht="16" x14ac:dyDescent="0.2">
      <c r="A32" s="50">
        <v>43581</v>
      </c>
      <c r="B32" s="51" t="s">
        <v>272</v>
      </c>
      <c r="C32" s="51" t="s">
        <v>273</v>
      </c>
      <c r="D32" s="51" t="s">
        <v>178</v>
      </c>
      <c r="E32" s="51" t="s">
        <v>271</v>
      </c>
      <c r="F32" s="51" t="s">
        <v>179</v>
      </c>
      <c r="G32" s="52" t="s">
        <v>180</v>
      </c>
      <c r="H32" s="51" t="s">
        <v>181</v>
      </c>
      <c r="I32" s="51">
        <v>1700</v>
      </c>
      <c r="J32" s="51">
        <v>50</v>
      </c>
      <c r="K32" s="53">
        <v>15</v>
      </c>
      <c r="L32" s="51">
        <v>185</v>
      </c>
      <c r="M32" s="55" t="s">
        <v>187</v>
      </c>
    </row>
    <row r="33" spans="1:13" s="2" customFormat="1" ht="16" x14ac:dyDescent="0.2">
      <c r="A33" s="50">
        <v>43601</v>
      </c>
      <c r="B33" s="51" t="s">
        <v>274</v>
      </c>
      <c r="C33" s="51" t="s">
        <v>189</v>
      </c>
      <c r="D33" s="51" t="s">
        <v>190</v>
      </c>
      <c r="E33" s="51" t="s">
        <v>271</v>
      </c>
      <c r="F33" s="51" t="s">
        <v>191</v>
      </c>
      <c r="G33" s="52" t="s">
        <v>192</v>
      </c>
      <c r="H33" s="51" t="s">
        <v>193</v>
      </c>
      <c r="I33" s="51">
        <v>2915</v>
      </c>
      <c r="J33" s="51">
        <v>50</v>
      </c>
      <c r="K33" s="51">
        <v>15</v>
      </c>
      <c r="L33" s="51">
        <f>表1[[#This Row],[服务费]]+表1[[#This Row],[税款]]+表1[[#This Row],[票价]]</f>
        <v>2980</v>
      </c>
      <c r="M33" s="54"/>
    </row>
    <row r="34" spans="1:13" s="2" customFormat="1" ht="16" x14ac:dyDescent="0.2">
      <c r="A34" s="50">
        <v>43581</v>
      </c>
      <c r="B34" s="51" t="s">
        <v>275</v>
      </c>
      <c r="C34" s="51" t="s">
        <v>186</v>
      </c>
      <c r="D34" s="51" t="s">
        <v>178</v>
      </c>
      <c r="E34" s="51" t="s">
        <v>276</v>
      </c>
      <c r="F34" s="51" t="s">
        <v>179</v>
      </c>
      <c r="G34" s="52" t="s">
        <v>180</v>
      </c>
      <c r="H34" s="51" t="s">
        <v>181</v>
      </c>
      <c r="I34" s="51">
        <v>1700</v>
      </c>
      <c r="J34" s="51">
        <v>50</v>
      </c>
      <c r="K34" s="53">
        <v>15</v>
      </c>
      <c r="L34" s="51">
        <f>表1[[#This Row],[服务费]]+表1[[#This Row],[税款]]+表1[[#This Row],[票价]]</f>
        <v>1765</v>
      </c>
      <c r="M34" s="54"/>
    </row>
    <row r="35" spans="1:13" s="2" customFormat="1" ht="16" x14ac:dyDescent="0.2">
      <c r="A35" s="50">
        <v>43581</v>
      </c>
      <c r="B35" s="51" t="s">
        <v>277</v>
      </c>
      <c r="C35" s="51" t="s">
        <v>183</v>
      </c>
      <c r="D35" s="51" t="s">
        <v>171</v>
      </c>
      <c r="E35" s="51" t="s">
        <v>276</v>
      </c>
      <c r="F35" s="51" t="s">
        <v>173</v>
      </c>
      <c r="G35" s="52" t="s">
        <v>174</v>
      </c>
      <c r="H35" s="51" t="s">
        <v>175</v>
      </c>
      <c r="I35" s="51">
        <v>1700</v>
      </c>
      <c r="J35" s="51">
        <v>50</v>
      </c>
      <c r="K35" s="53">
        <v>15</v>
      </c>
      <c r="L35" s="51">
        <f>表1[[#This Row],[服务费]]+表1[[#This Row],[税款]]+表1[[#This Row],[票价]]</f>
        <v>1765</v>
      </c>
      <c r="M35" s="54"/>
    </row>
    <row r="36" spans="1:13" s="2" customFormat="1" ht="16" x14ac:dyDescent="0.2">
      <c r="A36" s="56" t="s">
        <v>278</v>
      </c>
      <c r="B36" s="56"/>
      <c r="C36" s="56"/>
      <c r="D36" s="56"/>
      <c r="E36" s="56"/>
      <c r="F36" s="56"/>
      <c r="G36" s="56"/>
      <c r="H36" s="56"/>
      <c r="I36" s="56"/>
      <c r="J36" s="57"/>
      <c r="K36" s="58">
        <f>SUM(K3:K35)</f>
        <v>495</v>
      </c>
      <c r="L36" s="59">
        <f>SUM(L3:L35)</f>
        <v>45379</v>
      </c>
      <c r="M36" s="60"/>
    </row>
    <row r="37" spans="1:13" s="2" customFormat="1" ht="16" x14ac:dyDescent="0.2"/>
    <row r="38" spans="1:13" s="2" customFormat="1" ht="16" x14ac:dyDescent="0.2"/>
    <row r="39" spans="1:13" s="2" customFormat="1" ht="16" x14ac:dyDescent="0.2"/>
  </sheetData>
  <mergeCells count="1">
    <mergeCell ref="A1:M1"/>
  </mergeCells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武夷山报价</vt:lpstr>
      <vt:lpstr>机票明细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2018-08-03T07:56:27Z</dcterms:created>
  <dcterms:modified xsi:type="dcterms:W3CDTF">2019-05-29T02:48:47Z</dcterms:modified>
</cp:coreProperties>
</file>