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8650" windowHeight="7140"/>
  </bookViews>
  <sheets>
    <sheet name="会议结算单" sheetId="1" r:id="rId1"/>
  </sheets>
  <calcPr calcId="125725"/>
</workbook>
</file>

<file path=xl/calcChain.xml><?xml version="1.0" encoding="utf-8"?>
<calcChain xmlns="http://schemas.openxmlformats.org/spreadsheetml/2006/main">
  <c r="H41" i="1"/>
  <c r="H40"/>
  <c r="H39"/>
  <c r="G39"/>
  <c r="H36"/>
  <c r="H35"/>
  <c r="H32"/>
  <c r="H31"/>
  <c r="G31"/>
  <c r="H28"/>
  <c r="H27"/>
  <c r="H26"/>
  <c r="H25"/>
  <c r="H22"/>
  <c r="H21"/>
  <c r="H20"/>
  <c r="H17"/>
  <c r="H16"/>
  <c r="H15"/>
  <c r="H12"/>
  <c r="H11"/>
  <c r="H10"/>
  <c r="H9"/>
  <c r="H8"/>
</calcChain>
</file>

<file path=xl/sharedStrings.xml><?xml version="1.0" encoding="utf-8"?>
<sst xmlns="http://schemas.openxmlformats.org/spreadsheetml/2006/main" count="153" uniqueCount="86">
  <si>
    <t>FIHOA/NIS研究专家咨询会 - 结算单
Meeting Budget Form</t>
  </si>
  <si>
    <t>会议名称
Meeting Name：</t>
  </si>
  <si>
    <t>FIHOA/NIS研究专家咨询会
FIHOA/NIS Advisory Board Meeting</t>
  </si>
  <si>
    <r>
      <t>会议地点
Destination：</t>
    </r>
    <r>
      <rPr>
        <b/>
        <u/>
        <sz val="10"/>
        <rFont val="华文细黑"/>
        <family val="3"/>
        <charset val="134"/>
      </rPr>
      <t xml:space="preserve">                      </t>
    </r>
  </si>
  <si>
    <t>北京
Beijing</t>
  </si>
  <si>
    <r>
      <t xml:space="preserve">             </t>
    </r>
    <r>
      <rPr>
        <u/>
        <sz val="10"/>
        <color indexed="8"/>
        <rFont val="华文细黑"/>
        <family val="3"/>
        <charset val="134"/>
      </rPr>
      <t xml:space="preserve">                      </t>
    </r>
  </si>
  <si>
    <t>供应商名称Agency：</t>
  </si>
  <si>
    <t>康辉集团北京国际会议展览有限公司
COMFORT INTERNATIONAL M.I.C.E SERVICE CO.,LTD</t>
  </si>
  <si>
    <t>会议类型
Meeting type：</t>
  </si>
  <si>
    <t>国内会议
Domestice Meeting</t>
  </si>
  <si>
    <t>参加人数
Attendees：</t>
  </si>
  <si>
    <t xml:space="preserve">             </t>
  </si>
  <si>
    <t>联系人/电话
Name and telephone number of the agency's project manager：</t>
  </si>
  <si>
    <t>耿吴茜 18210062127/
gengwuxi@cct.cn</t>
  </si>
  <si>
    <t>会议时间
Meeting time：</t>
  </si>
  <si>
    <t xml:space="preserve">            </t>
  </si>
  <si>
    <t>报价有效期
Validity of offer：</t>
  </si>
  <si>
    <t>备注：</t>
  </si>
  <si>
    <t>1、蓝色区域由使用部门填写，黄色部分由供应商填写。The blue area is filled in by the department, and the yellow part is filled by the supplier.
2、请严格按照本报价格式填写报价，每项最后可跟据具体的活动方案调整和细化每项内容，并逐行增加所涉及的费用明细,并调整计算公式确保最终报价的准确性（请不要改变原始报价结构）Please fill in the quotation</t>
  </si>
  <si>
    <t>序号
Number</t>
  </si>
  <si>
    <t>项  目
ITEM</t>
  </si>
  <si>
    <t>内  容
Content</t>
  </si>
  <si>
    <t>人数
QUANTIY</t>
  </si>
  <si>
    <t xml:space="preserve">次
 number of times </t>
  </si>
  <si>
    <t>单位
UNIT</t>
  </si>
  <si>
    <t>单价（RMB）
UNIT PRICE</t>
  </si>
  <si>
    <t>合 计
AMOUNT</t>
  </si>
  <si>
    <t>备       注
DESCRIPTION</t>
  </si>
  <si>
    <t>A</t>
  </si>
  <si>
    <t>会场 Meeting Room</t>
  </si>
  <si>
    <t>A-1</t>
  </si>
  <si>
    <t>场租费  Meeting</t>
  </si>
  <si>
    <t>三成翡翠厅 42平米 11月4日半天（含投影）</t>
  </si>
  <si>
    <t>次
time</t>
  </si>
  <si>
    <t>A-2</t>
  </si>
  <si>
    <t>茶歇 tea break</t>
  </si>
  <si>
    <t>人/次</t>
  </si>
  <si>
    <t>A-3</t>
  </si>
  <si>
    <t>会前果盘</t>
  </si>
  <si>
    <t>盘</t>
  </si>
  <si>
    <t>果盘</t>
  </si>
  <si>
    <t>A-4</t>
  </si>
  <si>
    <t>苏打水</t>
  </si>
  <si>
    <t>瓶</t>
  </si>
  <si>
    <t xml:space="preserve">合计total </t>
  </si>
  <si>
    <t>B</t>
  </si>
  <si>
    <t>用餐Meal fee</t>
  </si>
  <si>
    <t>B-1</t>
  </si>
  <si>
    <t>午餐lunch</t>
  </si>
  <si>
    <t>桌餐 - 7人</t>
  </si>
  <si>
    <t>桌</t>
  </si>
  <si>
    <t>7人，桌餐，明细后附</t>
  </si>
  <si>
    <t>B-2</t>
  </si>
  <si>
    <t>晚餐Dinner</t>
  </si>
  <si>
    <t xml:space="preserve">C </t>
  </si>
  <si>
    <t>交通Transportation costs</t>
  </si>
  <si>
    <t>C-1</t>
  </si>
  <si>
    <t>市内接送</t>
  </si>
  <si>
    <t>Business car 4座帕萨特</t>
  </si>
  <si>
    <t>辆/趟
per/car</t>
  </si>
  <si>
    <t>预估金额，以实际发生费用结算
Estimated amount</t>
  </si>
  <si>
    <t>C-2</t>
  </si>
  <si>
    <t>备车</t>
  </si>
  <si>
    <t>辆/次</t>
  </si>
  <si>
    <t>会议开始至晚餐结束，备车</t>
  </si>
  <si>
    <t xml:space="preserve">D </t>
  </si>
  <si>
    <t>其他others</t>
  </si>
  <si>
    <t>D-1</t>
  </si>
  <si>
    <t>桌卡 - 签到</t>
  </si>
  <si>
    <t>个</t>
  </si>
  <si>
    <t>D-2</t>
  </si>
  <si>
    <t>桌卡 - 人名</t>
  </si>
  <si>
    <t xml:space="preserve">以上总计total </t>
  </si>
  <si>
    <t xml:space="preserve">E </t>
  </si>
  <si>
    <t>服务费The service fee</t>
  </si>
  <si>
    <t>E-1</t>
  </si>
  <si>
    <t xml:space="preserve">F </t>
  </si>
  <si>
    <t>工作人员费用Staff costs</t>
  </si>
  <si>
    <t>F-1</t>
  </si>
  <si>
    <t>全陪工作人员费用
Staff costs</t>
  </si>
  <si>
    <t>人/天
per/day</t>
  </si>
  <si>
    <t>G</t>
  </si>
  <si>
    <t>税金taxes</t>
  </si>
  <si>
    <t>G-1</t>
  </si>
  <si>
    <t xml:space="preserve">总计total </t>
  </si>
  <si>
    <t xml:space="preserve">供应商签字敲章确认/Sign and Chop by supplier:                                                                                                                                                                                                                     </t>
    <phoneticPr fontId="16" type="noConversion"/>
  </si>
</sst>
</file>

<file path=xl/styles.xml><?xml version="1.0" encoding="utf-8"?>
<styleSheet xmlns="http://schemas.openxmlformats.org/spreadsheetml/2006/main">
  <numFmts count="3">
    <numFmt numFmtId="178" formatCode="#,##0.00&quot; &quot;"/>
    <numFmt numFmtId="179" formatCode="#,##0.0&quot; &quot;"/>
    <numFmt numFmtId="180" formatCode="[$￥-804]0.00"/>
  </numFmts>
  <fonts count="17">
    <font>
      <sz val="11"/>
      <color indexed="8"/>
      <name val="DengXian"/>
      <charset val="134"/>
    </font>
    <font>
      <sz val="10"/>
      <color indexed="8"/>
      <name val="华文细黑"/>
      <family val="3"/>
      <charset val="134"/>
    </font>
    <font>
      <sz val="10"/>
      <color theme="0"/>
      <name val="华文细黑"/>
      <family val="3"/>
      <charset val="134"/>
    </font>
    <font>
      <b/>
      <sz val="10"/>
      <color indexed="8"/>
      <name val="华文细黑"/>
      <family val="3"/>
      <charset val="134"/>
    </font>
    <font>
      <b/>
      <sz val="10"/>
      <name val="华文细黑"/>
      <family val="3"/>
      <charset val="134"/>
    </font>
    <font>
      <u/>
      <sz val="10"/>
      <color indexed="10"/>
      <name val="华文细黑"/>
      <family val="3"/>
      <charset val="134"/>
    </font>
    <font>
      <sz val="10"/>
      <color indexed="10"/>
      <name val="华文细黑"/>
      <family val="3"/>
      <charset val="134"/>
    </font>
    <font>
      <b/>
      <sz val="10"/>
      <color rgb="FFFF0000"/>
      <name val="华文细黑"/>
      <family val="3"/>
      <charset val="134"/>
    </font>
    <font>
      <b/>
      <sz val="10"/>
      <color theme="0"/>
      <name val="华文细黑"/>
      <family val="3"/>
      <charset val="134"/>
    </font>
    <font>
      <sz val="10"/>
      <name val="华文细黑"/>
      <family val="3"/>
      <charset val="134"/>
    </font>
    <font>
      <b/>
      <sz val="10"/>
      <color rgb="FF000000"/>
      <name val="华文细黑"/>
      <family val="3"/>
      <charset val="134"/>
    </font>
    <font>
      <sz val="10"/>
      <color theme="1"/>
      <name val="华文细黑"/>
      <family val="3"/>
      <charset val="134"/>
    </font>
    <font>
      <b/>
      <sz val="10"/>
      <color theme="1"/>
      <name val="华文细黑"/>
      <family val="3"/>
      <charset val="134"/>
    </font>
    <font>
      <sz val="12"/>
      <name val="宋体"/>
      <family val="3"/>
      <charset val="134"/>
    </font>
    <font>
      <b/>
      <u/>
      <sz val="10"/>
      <name val="华文细黑"/>
      <family val="3"/>
      <charset val="134"/>
    </font>
    <font>
      <u/>
      <sz val="10"/>
      <color indexed="8"/>
      <name val="华文细黑"/>
      <family val="3"/>
      <charset val="134"/>
    </font>
    <font>
      <sz val="9"/>
      <name val="DengXian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4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8"/>
      </left>
      <right style="thin">
        <color indexed="9"/>
      </right>
      <top/>
      <bottom style="medium">
        <color indexed="8"/>
      </bottom>
      <diagonal/>
    </border>
    <border>
      <left style="thin">
        <color indexed="9"/>
      </left>
      <right style="thin">
        <color indexed="9"/>
      </right>
      <top/>
      <bottom style="medium">
        <color indexed="8"/>
      </bottom>
      <diagonal/>
    </border>
    <border>
      <left style="thin">
        <color indexed="9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/>
      <right style="thin">
        <color indexed="9"/>
      </right>
      <top/>
      <bottom style="medium">
        <color indexed="8"/>
      </bottom>
      <diagonal/>
    </border>
    <border>
      <left/>
      <right style="thin">
        <color indexed="9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2">
    <xf numFmtId="0" fontId="0" fillId="0" borderId="0" applyNumberFormat="0" applyFill="0" applyBorder="0" applyProtection="0">
      <alignment vertical="center"/>
    </xf>
    <xf numFmtId="0" fontId="13" fillId="0" borderId="0">
      <alignment vertical="center"/>
    </xf>
  </cellStyleXfs>
  <cellXfs count="118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NumberFormat="1" applyFont="1" applyAlignment="1">
      <alignment vertical="center"/>
    </xf>
    <xf numFmtId="0" fontId="4" fillId="0" borderId="0" xfId="1" applyFont="1" applyAlignment="1">
      <alignment vertical="center" wrapText="1"/>
    </xf>
    <xf numFmtId="49" fontId="5" fillId="2" borderId="3" xfId="0" applyNumberFormat="1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vertical="center"/>
    </xf>
    <xf numFmtId="0" fontId="4" fillId="0" borderId="0" xfId="1" applyFont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left" vertical="center" wrapText="1"/>
    </xf>
    <xf numFmtId="14" fontId="6" fillId="2" borderId="5" xfId="0" applyNumberFormat="1" applyFont="1" applyFill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7" fillId="0" borderId="0" xfId="1" applyFont="1" applyAlignment="1">
      <alignment horizontal="left" vertical="center" wrapText="1"/>
    </xf>
    <xf numFmtId="0" fontId="8" fillId="4" borderId="0" xfId="1" applyFont="1" applyFill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left" vertical="center"/>
    </xf>
    <xf numFmtId="49" fontId="1" fillId="2" borderId="8" xfId="0" applyNumberFormat="1" applyFont="1" applyFill="1" applyBorder="1" applyAlignment="1">
      <alignment horizontal="left" vertical="center" wrapText="1"/>
    </xf>
    <xf numFmtId="0" fontId="1" fillId="5" borderId="9" xfId="0" applyNumberFormat="1" applyFont="1" applyFill="1" applyBorder="1" applyAlignment="1">
      <alignment horizontal="right" vertical="center"/>
    </xf>
    <xf numFmtId="49" fontId="1" fillId="0" borderId="8" xfId="0" applyNumberFormat="1" applyFont="1" applyBorder="1" applyAlignment="1">
      <alignment horizontal="center" vertical="center" wrapText="1"/>
    </xf>
    <xf numFmtId="0" fontId="1" fillId="3" borderId="8" xfId="0" applyNumberFormat="1" applyFont="1" applyFill="1" applyBorder="1" applyAlignment="1">
      <alignment horizontal="right" vertical="center"/>
    </xf>
    <xf numFmtId="4" fontId="1" fillId="0" borderId="8" xfId="0" applyNumberFormat="1" applyFont="1" applyBorder="1" applyAlignment="1">
      <alignment vertical="center"/>
    </xf>
    <xf numFmtId="49" fontId="1" fillId="2" borderId="10" xfId="0" applyNumberFormat="1" applyFont="1" applyFill="1" applyBorder="1" applyAlignment="1">
      <alignment horizontal="left" vertical="center"/>
    </xf>
    <xf numFmtId="0" fontId="9" fillId="0" borderId="9" xfId="1" applyFont="1" applyBorder="1" applyAlignment="1">
      <alignment horizontal="center" vertical="center" wrapText="1"/>
    </xf>
    <xf numFmtId="4" fontId="1" fillId="3" borderId="9" xfId="0" applyNumberFormat="1" applyFont="1" applyFill="1" applyBorder="1" applyAlignment="1">
      <alignment vertical="center"/>
    </xf>
    <xf numFmtId="4" fontId="1" fillId="0" borderId="9" xfId="0" applyNumberFormat="1" applyFont="1" applyBorder="1" applyAlignment="1">
      <alignment vertical="center"/>
    </xf>
    <xf numFmtId="0" fontId="9" fillId="6" borderId="9" xfId="1" applyFont="1" applyFill="1" applyBorder="1" applyAlignment="1">
      <alignment horizontal="center" vertical="center" wrapText="1"/>
    </xf>
    <xf numFmtId="4" fontId="3" fillId="0" borderId="14" xfId="0" applyNumberFormat="1" applyFont="1" applyBorder="1" applyAlignment="1">
      <alignment vertical="center"/>
    </xf>
    <xf numFmtId="0" fontId="1" fillId="2" borderId="9" xfId="0" applyNumberFormat="1" applyFont="1" applyFill="1" applyBorder="1" applyAlignment="1">
      <alignment horizontal="right" vertical="center"/>
    </xf>
    <xf numFmtId="49" fontId="3" fillId="0" borderId="15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4" fontId="1" fillId="0" borderId="9" xfId="0" applyNumberFormat="1" applyFont="1" applyBorder="1" applyAlignment="1">
      <alignment horizontal="left" vertical="center"/>
    </xf>
    <xf numFmtId="49" fontId="1" fillId="0" borderId="9" xfId="0" applyNumberFormat="1" applyFont="1" applyBorder="1" applyAlignment="1">
      <alignment vertical="center"/>
    </xf>
    <xf numFmtId="0" fontId="1" fillId="2" borderId="9" xfId="0" applyNumberFormat="1" applyFont="1" applyFill="1" applyBorder="1" applyAlignment="1">
      <alignment horizontal="center" vertical="center"/>
    </xf>
    <xf numFmtId="0" fontId="11" fillId="6" borderId="9" xfId="1" applyFont="1" applyFill="1" applyBorder="1" applyAlignment="1">
      <alignment horizontal="center" vertical="center" wrapText="1"/>
    </xf>
    <xf numFmtId="0" fontId="1" fillId="7" borderId="9" xfId="0" applyNumberFormat="1" applyFont="1" applyFill="1" applyBorder="1" applyAlignment="1">
      <alignment horizontal="center" vertical="center"/>
    </xf>
    <xf numFmtId="4" fontId="3" fillId="0" borderId="19" xfId="0" applyNumberFormat="1" applyFont="1" applyBorder="1" applyAlignment="1">
      <alignment vertical="center"/>
    </xf>
    <xf numFmtId="49" fontId="1" fillId="0" borderId="20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left" vertical="center"/>
    </xf>
    <xf numFmtId="49" fontId="1" fillId="2" borderId="21" xfId="0" applyNumberFormat="1" applyFont="1" applyFill="1" applyBorder="1" applyAlignment="1">
      <alignment horizontal="left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0" fontId="1" fillId="3" borderId="24" xfId="0" applyNumberFormat="1" applyFont="1" applyFill="1" applyBorder="1" applyAlignment="1">
      <alignment horizontal="right" vertical="center"/>
    </xf>
    <xf numFmtId="49" fontId="10" fillId="8" borderId="25" xfId="0" applyNumberFormat="1" applyFont="1" applyFill="1" applyBorder="1" applyAlignment="1">
      <alignment horizontal="left" vertical="center"/>
    </xf>
    <xf numFmtId="0" fontId="3" fillId="8" borderId="26" xfId="0" applyFont="1" applyFill="1" applyBorder="1" applyAlignment="1">
      <alignment horizontal="left" vertical="center"/>
    </xf>
    <xf numFmtId="0" fontId="3" fillId="8" borderId="27" xfId="0" applyFont="1" applyFill="1" applyBorder="1" applyAlignment="1">
      <alignment horizontal="left" vertical="center"/>
    </xf>
    <xf numFmtId="4" fontId="3" fillId="8" borderId="14" xfId="0" applyNumberFormat="1" applyFont="1" applyFill="1" applyBorder="1" applyAlignment="1">
      <alignment vertical="center"/>
    </xf>
    <xf numFmtId="49" fontId="1" fillId="0" borderId="28" xfId="0" applyNumberFormat="1" applyFont="1" applyBorder="1" applyAlignment="1">
      <alignment horizontal="center" vertical="center"/>
    </xf>
    <xf numFmtId="0" fontId="9" fillId="0" borderId="9" xfId="1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9" fontId="1" fillId="0" borderId="8" xfId="0" applyNumberFormat="1" applyFont="1" applyBorder="1" applyAlignment="1">
      <alignment horizontal="center" vertical="center"/>
    </xf>
    <xf numFmtId="178" fontId="1" fillId="3" borderId="8" xfId="0" applyNumberFormat="1" applyFont="1" applyFill="1" applyBorder="1" applyAlignment="1">
      <alignment vertical="center"/>
    </xf>
    <xf numFmtId="49" fontId="1" fillId="0" borderId="8" xfId="0" applyNumberFormat="1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2" borderId="10" xfId="0" applyNumberFormat="1" applyFont="1" applyFill="1" applyBorder="1" applyAlignment="1">
      <alignment vertical="center"/>
    </xf>
    <xf numFmtId="0" fontId="1" fillId="2" borderId="9" xfId="0" applyNumberFormat="1" applyFont="1" applyFill="1" applyBorder="1" applyAlignment="1">
      <alignment vertical="center"/>
    </xf>
    <xf numFmtId="178" fontId="1" fillId="3" borderId="9" xfId="0" applyNumberFormat="1" applyFont="1" applyFill="1" applyBorder="1" applyAlignment="1">
      <alignment vertical="center"/>
    </xf>
    <xf numFmtId="4" fontId="1" fillId="0" borderId="30" xfId="0" applyNumberFormat="1" applyFont="1" applyBorder="1" applyAlignment="1">
      <alignment vertical="center"/>
    </xf>
    <xf numFmtId="0" fontId="9" fillId="0" borderId="0" xfId="1" applyFont="1" applyAlignment="1">
      <alignment vertical="center" wrapText="1"/>
    </xf>
    <xf numFmtId="179" fontId="1" fillId="3" borderId="8" xfId="0" applyNumberFormat="1" applyFont="1" applyFill="1" applyBorder="1" applyAlignment="1">
      <alignment vertical="center"/>
    </xf>
    <xf numFmtId="4" fontId="3" fillId="8" borderId="8" xfId="0" applyNumberFormat="1" applyFont="1" applyFill="1" applyBorder="1" applyAlignment="1">
      <alignment vertical="center"/>
    </xf>
    <xf numFmtId="49" fontId="10" fillId="9" borderId="28" xfId="0" applyNumberFormat="1" applyFont="1" applyFill="1" applyBorder="1" applyAlignment="1">
      <alignment vertical="center"/>
    </xf>
    <xf numFmtId="0" fontId="3" fillId="9" borderId="29" xfId="0" applyFont="1" applyFill="1" applyBorder="1" applyAlignment="1">
      <alignment vertical="center"/>
    </xf>
    <xf numFmtId="0" fontId="3" fillId="9" borderId="30" xfId="0" applyFont="1" applyFill="1" applyBorder="1" applyAlignment="1">
      <alignment vertical="center"/>
    </xf>
    <xf numFmtId="180" fontId="3" fillId="9" borderId="8" xfId="0" applyNumberFormat="1" applyFont="1" applyFill="1" applyBorder="1" applyAlignment="1">
      <alignment horizontal="right" vertical="center"/>
    </xf>
    <xf numFmtId="0" fontId="1" fillId="0" borderId="35" xfId="0" applyFont="1" applyBorder="1" applyAlignment="1">
      <alignment vertical="center"/>
    </xf>
    <xf numFmtId="49" fontId="1" fillId="0" borderId="36" xfId="0" applyNumberFormat="1" applyFont="1" applyBorder="1" applyAlignment="1">
      <alignment vertical="center"/>
    </xf>
    <xf numFmtId="49" fontId="1" fillId="0" borderId="36" xfId="0" applyNumberFormat="1" applyFont="1" applyBorder="1" applyAlignment="1">
      <alignment vertical="center" wrapText="1"/>
    </xf>
    <xf numFmtId="0" fontId="1" fillId="0" borderId="37" xfId="0" applyFont="1" applyBorder="1" applyAlignment="1">
      <alignment vertical="center"/>
    </xf>
    <xf numFmtId="0" fontId="9" fillId="0" borderId="9" xfId="1" applyFont="1" applyBorder="1" applyAlignment="1">
      <alignment horizontal="left" vertical="center" wrapText="1"/>
    </xf>
    <xf numFmtId="0" fontId="1" fillId="0" borderId="38" xfId="0" applyFont="1" applyBorder="1" applyAlignment="1">
      <alignment vertical="center"/>
    </xf>
    <xf numFmtId="49" fontId="1" fillId="0" borderId="35" xfId="0" applyNumberFormat="1" applyFont="1" applyBorder="1" applyAlignment="1">
      <alignment vertical="center"/>
    </xf>
    <xf numFmtId="0" fontId="1" fillId="8" borderId="38" xfId="0" applyFont="1" applyFill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8" borderId="37" xfId="0" applyFont="1" applyFill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1" fillId="8" borderId="36" xfId="0" applyFont="1" applyFill="1" applyBorder="1" applyAlignment="1">
      <alignment vertical="center"/>
    </xf>
    <xf numFmtId="178" fontId="1" fillId="9" borderId="36" xfId="0" applyNumberFormat="1" applyFont="1" applyFill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/>
    </xf>
    <xf numFmtId="14" fontId="1" fillId="3" borderId="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49" fontId="10" fillId="0" borderId="11" xfId="0" applyNumberFormat="1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49" fontId="10" fillId="0" borderId="16" xfId="0" applyNumberFormat="1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NumberFormat="1" applyFont="1" applyFill="1" applyBorder="1" applyAlignment="1">
      <alignment horizontal="center" vertical="center"/>
    </xf>
    <xf numFmtId="4" fontId="1" fillId="0" borderId="29" xfId="0" applyNumberFormat="1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49" fontId="10" fillId="8" borderId="25" xfId="0" applyNumberFormat="1" applyFont="1" applyFill="1" applyBorder="1" applyAlignment="1">
      <alignment horizontal="left" vertical="center"/>
    </xf>
    <xf numFmtId="0" fontId="3" fillId="8" borderId="3" xfId="0" applyFont="1" applyFill="1" applyBorder="1" applyAlignment="1">
      <alignment horizontal="left" vertical="center"/>
    </xf>
    <xf numFmtId="0" fontId="3" fillId="8" borderId="26" xfId="0" applyFont="1" applyFill="1" applyBorder="1" applyAlignment="1">
      <alignment horizontal="left" vertical="center"/>
    </xf>
    <xf numFmtId="0" fontId="3" fillId="8" borderId="27" xfId="0" applyFont="1" applyFill="1" applyBorder="1" applyAlignment="1">
      <alignment horizontal="left" vertical="center"/>
    </xf>
    <xf numFmtId="0" fontId="12" fillId="0" borderId="0" xfId="1" applyFont="1" applyAlignment="1">
      <alignment horizontal="left" vertical="center" wrapText="1"/>
    </xf>
    <xf numFmtId="49" fontId="3" fillId="0" borderId="31" xfId="0" applyNumberFormat="1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4" fontId="1" fillId="0" borderId="10" xfId="0" applyNumberFormat="1" applyFont="1" applyBorder="1" applyAlignment="1">
      <alignment horizontal="center" vertical="center"/>
    </xf>
    <xf numFmtId="49" fontId="10" fillId="8" borderId="28" xfId="0" applyNumberFormat="1" applyFont="1" applyFill="1" applyBorder="1" applyAlignment="1">
      <alignment horizontal="left" vertical="center"/>
    </xf>
    <xf numFmtId="0" fontId="3" fillId="8" borderId="29" xfId="0" applyFont="1" applyFill="1" applyBorder="1" applyAlignment="1">
      <alignment horizontal="left" vertical="center"/>
    </xf>
    <xf numFmtId="0" fontId="3" fillId="8" borderId="30" xfId="0" applyFont="1" applyFill="1" applyBorder="1" applyAlignment="1">
      <alignment horizontal="left" vertical="center"/>
    </xf>
    <xf numFmtId="49" fontId="3" fillId="0" borderId="25" xfId="0" applyNumberFormat="1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40" xfId="0" applyFont="1" applyBorder="1" applyAlignment="1">
      <alignment vertical="center"/>
    </xf>
  </cellXfs>
  <cellStyles count="2">
    <cellStyle name="常规" xfId="0" builtinId="0"/>
    <cellStyle name="常规_Sheet1 3" xfId="1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0000"/>
      <rgbColor rgb="0092CDDC"/>
      <rgbColor rgb="00FFFF00"/>
      <rgbColor rgb="00FFFFFF"/>
      <rgbColor rgb="00A5A5A5"/>
      <rgbColor rgb="00808080"/>
      <rgbColor rgb="00C2D69B"/>
      <rgbColor rgb="00388194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2CDD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等线" panose="02010600030101010101" charset="-122"/>
            <a:ea typeface="等线" panose="02010600030101010101" charset="-122"/>
            <a:cs typeface="等线" panose="02010600030101010101" charset="-122"/>
            <a:sym typeface="等线" panose="02010600030101010101" charset="-122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等线" panose="02010600030101010101" charset="-122"/>
            <a:ea typeface="等线" panose="02010600030101010101" charset="-122"/>
            <a:cs typeface="等线" panose="02010600030101010101" charset="-122"/>
            <a:sym typeface="等线" panose="02010600030101010101" charset="-122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2"/>
  <sheetViews>
    <sheetView showGridLines="0" tabSelected="1" view="pageBreakPreview" zoomScale="78" zoomScaleNormal="100" zoomScaleSheetLayoutView="78" workbookViewId="0">
      <pane ySplit="6" topLeftCell="A7" activePane="bottomLeft" state="frozen"/>
      <selection pane="bottomLeft" activeCell="C47" sqref="C47"/>
    </sheetView>
  </sheetViews>
  <sheetFormatPr defaultColWidth="8.75" defaultRowHeight="20.25" customHeight="1"/>
  <cols>
    <col min="1" max="1" width="19.25" style="4" customWidth="1"/>
    <col min="2" max="2" width="26" style="4" customWidth="1"/>
    <col min="3" max="3" width="28" style="4" customWidth="1"/>
    <col min="4" max="4" width="8.83203125" style="4" customWidth="1"/>
    <col min="5" max="5" width="15.83203125" style="4" customWidth="1"/>
    <col min="6" max="6" width="8.83203125" style="4" customWidth="1"/>
    <col min="7" max="7" width="32.08203125" style="4" customWidth="1"/>
    <col min="8" max="8" width="15.5" style="4" customWidth="1"/>
    <col min="9" max="9" width="29.25" style="4" customWidth="1"/>
    <col min="10" max="11" width="8.83203125" style="4" customWidth="1"/>
    <col min="12" max="16384" width="8.75" style="3"/>
  </cols>
  <sheetData>
    <row r="1" spans="1:9" ht="42" customHeight="1">
      <c r="A1" s="79" t="s">
        <v>0</v>
      </c>
      <c r="B1" s="80"/>
      <c r="C1" s="81"/>
      <c r="D1" s="80"/>
      <c r="E1" s="80"/>
      <c r="F1" s="81"/>
      <c r="G1" s="81"/>
      <c r="H1" s="80"/>
      <c r="I1" s="80"/>
    </row>
    <row r="2" spans="1:9" ht="30" customHeight="1">
      <c r="A2" s="5" t="s">
        <v>1</v>
      </c>
      <c r="B2" s="6" t="s">
        <v>2</v>
      </c>
      <c r="C2" s="5" t="s">
        <v>3</v>
      </c>
      <c r="D2" s="82" t="s">
        <v>4</v>
      </c>
      <c r="E2" s="83"/>
      <c r="F2" s="7" t="s">
        <v>5</v>
      </c>
      <c r="G2" s="8" t="s">
        <v>6</v>
      </c>
      <c r="H2" s="84" t="s">
        <v>7</v>
      </c>
      <c r="I2" s="85"/>
    </row>
    <row r="3" spans="1:9" ht="39.75" customHeight="1">
      <c r="A3" s="8" t="s">
        <v>8</v>
      </c>
      <c r="B3" s="9" t="s">
        <v>9</v>
      </c>
      <c r="C3" s="5" t="s">
        <v>10</v>
      </c>
      <c r="D3" s="86">
        <v>7</v>
      </c>
      <c r="E3" s="87"/>
      <c r="F3" s="7" t="s">
        <v>11</v>
      </c>
      <c r="G3" s="8" t="s">
        <v>12</v>
      </c>
      <c r="H3" s="88" t="s">
        <v>13</v>
      </c>
      <c r="I3" s="89"/>
    </row>
    <row r="4" spans="1:9" ht="29">
      <c r="A4" s="8" t="s">
        <v>14</v>
      </c>
      <c r="B4" s="10">
        <v>43773</v>
      </c>
      <c r="C4" s="11"/>
      <c r="D4" s="12"/>
      <c r="E4" s="12"/>
      <c r="F4" s="13" t="s">
        <v>15</v>
      </c>
      <c r="G4" s="8" t="s">
        <v>16</v>
      </c>
      <c r="H4" s="90"/>
      <c r="I4" s="89"/>
    </row>
    <row r="5" spans="1:9" s="1" customFormat="1" ht="48" customHeight="1">
      <c r="A5" s="14" t="s">
        <v>17</v>
      </c>
      <c r="B5" s="91" t="s">
        <v>18</v>
      </c>
      <c r="C5" s="91"/>
      <c r="D5" s="91"/>
      <c r="E5" s="91"/>
      <c r="F5" s="91"/>
      <c r="G5" s="91"/>
      <c r="H5" s="91"/>
      <c r="I5" s="91"/>
    </row>
    <row r="6" spans="1:9" s="2" customFormat="1" ht="30" customHeight="1">
      <c r="A6" s="15" t="s">
        <v>19</v>
      </c>
      <c r="B6" s="15" t="s">
        <v>20</v>
      </c>
      <c r="C6" s="15" t="s">
        <v>21</v>
      </c>
      <c r="D6" s="15" t="s">
        <v>22</v>
      </c>
      <c r="E6" s="15" t="s">
        <v>23</v>
      </c>
      <c r="F6" s="15" t="s">
        <v>24</v>
      </c>
      <c r="G6" s="15" t="s">
        <v>25</v>
      </c>
      <c r="H6" s="15" t="s">
        <v>26</v>
      </c>
      <c r="I6" s="15" t="s">
        <v>27</v>
      </c>
    </row>
    <row r="7" spans="1:9" ht="30" customHeight="1">
      <c r="A7" s="16" t="s">
        <v>28</v>
      </c>
      <c r="B7" s="92" t="s">
        <v>29</v>
      </c>
      <c r="C7" s="92"/>
      <c r="D7" s="92"/>
      <c r="E7" s="92"/>
      <c r="F7" s="92"/>
      <c r="G7" s="92"/>
      <c r="H7" s="92"/>
      <c r="I7" s="66"/>
    </row>
    <row r="8" spans="1:9" ht="30" customHeight="1">
      <c r="A8" s="17" t="s">
        <v>30</v>
      </c>
      <c r="B8" s="18" t="s">
        <v>31</v>
      </c>
      <c r="C8" s="19" t="s">
        <v>32</v>
      </c>
      <c r="D8" s="20">
        <v>1</v>
      </c>
      <c r="E8" s="20">
        <v>1</v>
      </c>
      <c r="F8" s="21" t="s">
        <v>33</v>
      </c>
      <c r="G8" s="22">
        <v>6000</v>
      </c>
      <c r="H8" s="23">
        <f>D8*E8*G8</f>
        <v>6000</v>
      </c>
      <c r="I8" s="67"/>
    </row>
    <row r="9" spans="1:9" ht="30" customHeight="1">
      <c r="A9" s="17" t="s">
        <v>34</v>
      </c>
      <c r="B9" s="18" t="s">
        <v>35</v>
      </c>
      <c r="C9" s="24"/>
      <c r="D9" s="20">
        <v>20</v>
      </c>
      <c r="E9" s="20">
        <v>1</v>
      </c>
      <c r="F9" s="25" t="s">
        <v>36</v>
      </c>
      <c r="G9" s="26">
        <v>100</v>
      </c>
      <c r="H9" s="27">
        <f>D9*G9*E9</f>
        <v>2000</v>
      </c>
      <c r="I9" s="67"/>
    </row>
    <row r="10" spans="1:9" ht="30" customHeight="1">
      <c r="A10" s="17" t="s">
        <v>37</v>
      </c>
      <c r="B10" s="18" t="s">
        <v>38</v>
      </c>
      <c r="C10" s="24"/>
      <c r="D10" s="20">
        <v>10</v>
      </c>
      <c r="E10" s="20">
        <v>1</v>
      </c>
      <c r="F10" s="28" t="s">
        <v>39</v>
      </c>
      <c r="G10" s="26">
        <v>50</v>
      </c>
      <c r="H10" s="27">
        <f>D10*G10*E10</f>
        <v>500</v>
      </c>
      <c r="I10" s="68" t="s">
        <v>40</v>
      </c>
    </row>
    <row r="11" spans="1:9" ht="30" customHeight="1">
      <c r="A11" s="17" t="s">
        <v>41</v>
      </c>
      <c r="B11" s="18" t="s">
        <v>42</v>
      </c>
      <c r="C11" s="24"/>
      <c r="D11" s="20">
        <v>10</v>
      </c>
      <c r="E11" s="20">
        <v>1</v>
      </c>
      <c r="F11" s="28" t="s">
        <v>43</v>
      </c>
      <c r="G11" s="26">
        <v>58</v>
      </c>
      <c r="H11" s="27">
        <f>D11*G11*E11</f>
        <v>580</v>
      </c>
      <c r="I11" s="68" t="s">
        <v>42</v>
      </c>
    </row>
    <row r="12" spans="1:9" ht="30" customHeight="1">
      <c r="A12" s="93" t="s">
        <v>44</v>
      </c>
      <c r="B12" s="94"/>
      <c r="C12" s="94"/>
      <c r="D12" s="94"/>
      <c r="E12" s="94"/>
      <c r="F12" s="94"/>
      <c r="G12" s="95"/>
      <c r="H12" s="29">
        <f>SUM(H8:H11)</f>
        <v>9080</v>
      </c>
      <c r="I12" s="69"/>
    </row>
    <row r="13" spans="1:9" s="2" customFormat="1" ht="30" customHeight="1">
      <c r="A13" s="15" t="s">
        <v>19</v>
      </c>
      <c r="B13" s="15" t="s">
        <v>20</v>
      </c>
      <c r="C13" s="15" t="s">
        <v>21</v>
      </c>
      <c r="D13" s="15" t="s">
        <v>22</v>
      </c>
      <c r="E13" s="15" t="s">
        <v>23</v>
      </c>
      <c r="F13" s="15" t="s">
        <v>24</v>
      </c>
      <c r="G13" s="15" t="s">
        <v>25</v>
      </c>
      <c r="H13" s="15" t="s">
        <v>26</v>
      </c>
      <c r="I13" s="15" t="s">
        <v>27</v>
      </c>
    </row>
    <row r="14" spans="1:9" ht="30" customHeight="1">
      <c r="A14" s="16" t="s">
        <v>45</v>
      </c>
      <c r="B14" s="92" t="s">
        <v>46</v>
      </c>
      <c r="C14" s="92"/>
      <c r="D14" s="92"/>
      <c r="E14" s="92"/>
      <c r="F14" s="92"/>
      <c r="G14" s="92"/>
      <c r="H14" s="92"/>
      <c r="I14" s="66"/>
    </row>
    <row r="15" spans="1:9" ht="30" customHeight="1">
      <c r="A15" s="17" t="s">
        <v>47</v>
      </c>
      <c r="B15" s="18" t="s">
        <v>48</v>
      </c>
      <c r="C15" s="24" t="s">
        <v>49</v>
      </c>
      <c r="D15" s="30">
        <v>1</v>
      </c>
      <c r="E15" s="30">
        <v>1</v>
      </c>
      <c r="F15" s="28" t="s">
        <v>50</v>
      </c>
      <c r="G15" s="26">
        <v>1992</v>
      </c>
      <c r="H15" s="27">
        <f>D15*G15*E15</f>
        <v>1992</v>
      </c>
      <c r="I15" s="68" t="s">
        <v>51</v>
      </c>
    </row>
    <row r="16" spans="1:9" ht="30" customHeight="1">
      <c r="A16" s="17" t="s">
        <v>52</v>
      </c>
      <c r="B16" s="18" t="s">
        <v>53</v>
      </c>
      <c r="C16" s="24" t="s">
        <v>49</v>
      </c>
      <c r="D16" s="30">
        <v>1</v>
      </c>
      <c r="E16" s="30">
        <v>1</v>
      </c>
      <c r="F16" s="28" t="s">
        <v>50</v>
      </c>
      <c r="G16" s="26">
        <v>2094</v>
      </c>
      <c r="H16" s="27">
        <f>D16*G16*E16</f>
        <v>2094</v>
      </c>
      <c r="I16" s="68" t="s">
        <v>51</v>
      </c>
    </row>
    <row r="17" spans="1:9" ht="30" customHeight="1">
      <c r="A17" s="93" t="s">
        <v>44</v>
      </c>
      <c r="B17" s="94"/>
      <c r="C17" s="94"/>
      <c r="D17" s="94"/>
      <c r="E17" s="94"/>
      <c r="F17" s="94"/>
      <c r="G17" s="95"/>
      <c r="H17" s="29">
        <f>SUM(H15:H16)</f>
        <v>4086</v>
      </c>
      <c r="I17" s="69"/>
    </row>
    <row r="18" spans="1:9" s="2" customFormat="1" ht="30" customHeight="1">
      <c r="A18" s="15" t="s">
        <v>19</v>
      </c>
      <c r="B18" s="15" t="s">
        <v>20</v>
      </c>
      <c r="C18" s="15" t="s">
        <v>21</v>
      </c>
      <c r="D18" s="15" t="s">
        <v>22</v>
      </c>
      <c r="E18" s="15" t="s">
        <v>23</v>
      </c>
      <c r="F18" s="15" t="s">
        <v>24</v>
      </c>
      <c r="G18" s="15" t="s">
        <v>25</v>
      </c>
      <c r="H18" s="15" t="s">
        <v>26</v>
      </c>
      <c r="I18" s="15" t="s">
        <v>27</v>
      </c>
    </row>
    <row r="19" spans="1:9" ht="30" customHeight="1">
      <c r="A19" s="31" t="s">
        <v>54</v>
      </c>
      <c r="B19" s="92" t="s">
        <v>55</v>
      </c>
      <c r="C19" s="92"/>
      <c r="D19" s="92"/>
      <c r="E19" s="92"/>
      <c r="F19" s="92"/>
      <c r="G19" s="92"/>
      <c r="H19" s="92"/>
      <c r="I19" s="66"/>
    </row>
    <row r="20" spans="1:9" ht="30" customHeight="1">
      <c r="A20" s="32" t="s">
        <v>56</v>
      </c>
      <c r="B20" s="33" t="s">
        <v>57</v>
      </c>
      <c r="C20" s="34" t="s">
        <v>58</v>
      </c>
      <c r="D20" s="35">
        <v>4</v>
      </c>
      <c r="E20" s="35">
        <v>2</v>
      </c>
      <c r="F20" s="36" t="s">
        <v>59</v>
      </c>
      <c r="G20" s="26">
        <v>280</v>
      </c>
      <c r="H20" s="27">
        <f>D20*E20*G20</f>
        <v>2240</v>
      </c>
      <c r="I20" s="70" t="s">
        <v>60</v>
      </c>
    </row>
    <row r="21" spans="1:9" ht="30" customHeight="1">
      <c r="A21" s="32" t="s">
        <v>61</v>
      </c>
      <c r="B21" s="33" t="s">
        <v>62</v>
      </c>
      <c r="C21" s="34"/>
      <c r="D21" s="37">
        <v>1</v>
      </c>
      <c r="E21" s="37">
        <v>1</v>
      </c>
      <c r="F21" s="36" t="s">
        <v>63</v>
      </c>
      <c r="G21" s="26">
        <v>1400</v>
      </c>
      <c r="H21" s="27">
        <f>D21*E21*G21</f>
        <v>1400</v>
      </c>
      <c r="I21" s="70" t="s">
        <v>64</v>
      </c>
    </row>
    <row r="22" spans="1:9" ht="30" customHeight="1">
      <c r="A22" s="96" t="s">
        <v>44</v>
      </c>
      <c r="B22" s="97"/>
      <c r="C22" s="97"/>
      <c r="D22" s="97"/>
      <c r="E22" s="97"/>
      <c r="F22" s="97"/>
      <c r="G22" s="98"/>
      <c r="H22" s="38">
        <f>SUM(H20:H21)</f>
        <v>3640</v>
      </c>
      <c r="I22" s="71"/>
    </row>
    <row r="23" spans="1:9" s="2" customFormat="1" ht="30" customHeight="1">
      <c r="A23" s="15" t="s">
        <v>19</v>
      </c>
      <c r="B23" s="15" t="s">
        <v>20</v>
      </c>
      <c r="C23" s="15" t="s">
        <v>21</v>
      </c>
      <c r="D23" s="15" t="s">
        <v>22</v>
      </c>
      <c r="E23" s="15" t="s">
        <v>23</v>
      </c>
      <c r="F23" s="15" t="s">
        <v>24</v>
      </c>
      <c r="G23" s="15" t="s">
        <v>25</v>
      </c>
      <c r="H23" s="15" t="s">
        <v>26</v>
      </c>
      <c r="I23" s="15" t="s">
        <v>27</v>
      </c>
    </row>
    <row r="24" spans="1:9" ht="30" customHeight="1">
      <c r="A24" s="16" t="s">
        <v>65</v>
      </c>
      <c r="B24" s="92" t="s">
        <v>66</v>
      </c>
      <c r="C24" s="92"/>
      <c r="D24" s="92"/>
      <c r="E24" s="92"/>
      <c r="F24" s="92"/>
      <c r="G24" s="92"/>
      <c r="H24" s="92"/>
      <c r="I24" s="66"/>
    </row>
    <row r="25" spans="1:9" ht="30" customHeight="1">
      <c r="A25" s="39" t="s">
        <v>67</v>
      </c>
      <c r="B25" s="40" t="s">
        <v>68</v>
      </c>
      <c r="C25" s="41"/>
      <c r="D25" s="99">
        <v>1</v>
      </c>
      <c r="E25" s="100"/>
      <c r="F25" s="42" t="s">
        <v>69</v>
      </c>
      <c r="G25" s="43">
        <v>10</v>
      </c>
      <c r="H25" s="23">
        <f>D25*G25</f>
        <v>10</v>
      </c>
      <c r="I25" s="72"/>
    </row>
    <row r="26" spans="1:9" ht="30" customHeight="1">
      <c r="A26" s="39" t="s">
        <v>70</v>
      </c>
      <c r="B26" s="40" t="s">
        <v>71</v>
      </c>
      <c r="C26" s="41"/>
      <c r="D26" s="99">
        <v>14</v>
      </c>
      <c r="E26" s="100">
        <v>14</v>
      </c>
      <c r="F26" s="42" t="s">
        <v>69</v>
      </c>
      <c r="G26" s="43">
        <v>8</v>
      </c>
      <c r="H26" s="23">
        <f>D26*G26</f>
        <v>112</v>
      </c>
      <c r="I26" s="72"/>
    </row>
    <row r="27" spans="1:9" ht="30" customHeight="1">
      <c r="A27" s="93" t="s">
        <v>44</v>
      </c>
      <c r="B27" s="94"/>
      <c r="C27" s="94"/>
      <c r="D27" s="94"/>
      <c r="E27" s="94"/>
      <c r="F27" s="94"/>
      <c r="G27" s="95"/>
      <c r="H27" s="29">
        <f>SUM(H25:H26)</f>
        <v>122</v>
      </c>
      <c r="I27" s="69"/>
    </row>
    <row r="28" spans="1:9" ht="30" customHeight="1">
      <c r="A28" s="44" t="s">
        <v>72</v>
      </c>
      <c r="B28" s="45"/>
      <c r="C28" s="45"/>
      <c r="D28" s="45"/>
      <c r="E28" s="45"/>
      <c r="F28" s="45"/>
      <c r="G28" s="46"/>
      <c r="H28" s="47">
        <f>H12+H17+H22+H27</f>
        <v>16928</v>
      </c>
      <c r="I28" s="73"/>
    </row>
    <row r="29" spans="1:9" s="2" customFormat="1" ht="30" customHeight="1">
      <c r="A29" s="15" t="s">
        <v>19</v>
      </c>
      <c r="B29" s="15" t="s">
        <v>20</v>
      </c>
      <c r="C29" s="15" t="s">
        <v>21</v>
      </c>
      <c r="D29" s="15" t="s">
        <v>22</v>
      </c>
      <c r="E29" s="15" t="s">
        <v>23</v>
      </c>
      <c r="F29" s="15" t="s">
        <v>24</v>
      </c>
      <c r="G29" s="15" t="s">
        <v>25</v>
      </c>
      <c r="H29" s="15" t="s">
        <v>26</v>
      </c>
      <c r="I29" s="15" t="s">
        <v>27</v>
      </c>
    </row>
    <row r="30" spans="1:9" ht="30" customHeight="1">
      <c r="A30" s="16" t="s">
        <v>73</v>
      </c>
      <c r="B30" s="92" t="s">
        <v>74</v>
      </c>
      <c r="C30" s="92"/>
      <c r="D30" s="92"/>
      <c r="E30" s="92"/>
      <c r="F30" s="92"/>
      <c r="G30" s="92"/>
      <c r="H30" s="92"/>
      <c r="I30" s="92"/>
    </row>
    <row r="31" spans="1:9" ht="30" customHeight="1">
      <c r="A31" s="48" t="s">
        <v>75</v>
      </c>
      <c r="B31" s="49" t="s">
        <v>74</v>
      </c>
      <c r="C31" s="50"/>
      <c r="D31" s="101"/>
      <c r="E31" s="102"/>
      <c r="F31" s="51">
        <v>0.1</v>
      </c>
      <c r="G31" s="52">
        <f>H28</f>
        <v>16928</v>
      </c>
      <c r="H31" s="23">
        <f>F31*G31</f>
        <v>1692.8</v>
      </c>
      <c r="I31" s="74"/>
    </row>
    <row r="32" spans="1:9" ht="30" customHeight="1">
      <c r="A32" s="103" t="s">
        <v>44</v>
      </c>
      <c r="B32" s="104"/>
      <c r="C32" s="104"/>
      <c r="D32" s="105"/>
      <c r="E32" s="105"/>
      <c r="F32" s="105"/>
      <c r="G32" s="106"/>
      <c r="H32" s="47">
        <f>SUM(H31:H31)</f>
        <v>1692.8</v>
      </c>
      <c r="I32" s="75"/>
    </row>
    <row r="33" spans="1:9" s="2" customFormat="1" ht="30" customHeight="1">
      <c r="A33" s="15" t="s">
        <v>19</v>
      </c>
      <c r="B33" s="15" t="s">
        <v>20</v>
      </c>
      <c r="C33" s="15" t="s">
        <v>21</v>
      </c>
      <c r="D33" s="15" t="s">
        <v>22</v>
      </c>
      <c r="E33" s="15" t="s">
        <v>23</v>
      </c>
      <c r="F33" s="15" t="s">
        <v>24</v>
      </c>
      <c r="G33" s="15" t="s">
        <v>25</v>
      </c>
      <c r="H33" s="15" t="s">
        <v>26</v>
      </c>
      <c r="I33" s="15" t="s">
        <v>27</v>
      </c>
    </row>
    <row r="34" spans="1:9" ht="30" customHeight="1">
      <c r="A34" s="16" t="s">
        <v>76</v>
      </c>
      <c r="B34" s="107" t="s">
        <v>77</v>
      </c>
      <c r="C34" s="107"/>
      <c r="D34" s="107"/>
      <c r="E34" s="107"/>
      <c r="F34" s="107"/>
      <c r="G34" s="107"/>
      <c r="H34" s="107"/>
      <c r="I34" s="107"/>
    </row>
    <row r="35" spans="1:9" ht="30" customHeight="1">
      <c r="A35" s="17" t="s">
        <v>78</v>
      </c>
      <c r="B35" s="53" t="s">
        <v>79</v>
      </c>
      <c r="C35" s="54"/>
      <c r="D35" s="55">
        <v>2</v>
      </c>
      <c r="E35" s="56">
        <v>1</v>
      </c>
      <c r="F35" s="25" t="s">
        <v>80</v>
      </c>
      <c r="G35" s="57">
        <v>600</v>
      </c>
      <c r="H35" s="58">
        <f>D35*E35*G35</f>
        <v>1200</v>
      </c>
      <c r="I35" s="76"/>
    </row>
    <row r="36" spans="1:9" ht="30" customHeight="1">
      <c r="A36" s="103" t="s">
        <v>44</v>
      </c>
      <c r="B36" s="105"/>
      <c r="C36" s="105"/>
      <c r="D36" s="105"/>
      <c r="E36" s="105"/>
      <c r="F36" s="105"/>
      <c r="G36" s="106"/>
      <c r="H36" s="47">
        <f>SUM(H35:H35)</f>
        <v>1200</v>
      </c>
      <c r="I36" s="75"/>
    </row>
    <row r="37" spans="1:9" s="2" customFormat="1" ht="30" customHeight="1">
      <c r="A37" s="15" t="s">
        <v>19</v>
      </c>
      <c r="B37" s="15" t="s">
        <v>20</v>
      </c>
      <c r="C37" s="15" t="s">
        <v>21</v>
      </c>
      <c r="D37" s="15" t="s">
        <v>22</v>
      </c>
      <c r="E37" s="15" t="s">
        <v>23</v>
      </c>
      <c r="F37" s="15" t="s">
        <v>24</v>
      </c>
      <c r="G37" s="15" t="s">
        <v>25</v>
      </c>
      <c r="H37" s="15" t="s">
        <v>26</v>
      </c>
      <c r="I37" s="15" t="s">
        <v>27</v>
      </c>
    </row>
    <row r="38" spans="1:9" ht="30" customHeight="1">
      <c r="A38" s="16" t="s">
        <v>81</v>
      </c>
      <c r="B38" s="108" t="s">
        <v>82</v>
      </c>
      <c r="C38" s="109"/>
      <c r="D38" s="109"/>
      <c r="E38" s="109"/>
      <c r="F38" s="109"/>
      <c r="G38" s="109"/>
      <c r="H38" s="109"/>
      <c r="I38" s="110"/>
    </row>
    <row r="39" spans="1:9" ht="30" customHeight="1">
      <c r="A39" s="17" t="s">
        <v>83</v>
      </c>
      <c r="B39" s="59" t="s">
        <v>82</v>
      </c>
      <c r="C39" s="54"/>
      <c r="D39" s="111"/>
      <c r="E39" s="102"/>
      <c r="F39" s="51">
        <v>0.06</v>
      </c>
      <c r="G39" s="60">
        <f>H28+H32+H36</f>
        <v>19820.8</v>
      </c>
      <c r="H39" s="23">
        <f>G39*F39</f>
        <v>1189.248</v>
      </c>
      <c r="I39" s="74"/>
    </row>
    <row r="40" spans="1:9" ht="30" customHeight="1">
      <c r="A40" s="112" t="s">
        <v>44</v>
      </c>
      <c r="B40" s="113"/>
      <c r="C40" s="113"/>
      <c r="D40" s="113"/>
      <c r="E40" s="113"/>
      <c r="F40" s="113"/>
      <c r="G40" s="114"/>
      <c r="H40" s="61">
        <f>SUM(H38:H39)</f>
        <v>1189.248</v>
      </c>
      <c r="I40" s="77"/>
    </row>
    <row r="41" spans="1:9" ht="30" customHeight="1">
      <c r="A41" s="62" t="s">
        <v>84</v>
      </c>
      <c r="B41" s="63"/>
      <c r="C41" s="63"/>
      <c r="D41" s="63"/>
      <c r="E41" s="63"/>
      <c r="F41" s="63"/>
      <c r="G41" s="64"/>
      <c r="H41" s="65">
        <f>G39+H40</f>
        <v>21010.047999999999</v>
      </c>
      <c r="I41" s="78"/>
    </row>
    <row r="42" spans="1:9" ht="30" customHeight="1">
      <c r="A42" s="115" t="s">
        <v>85</v>
      </c>
      <c r="B42" s="116"/>
      <c r="C42" s="116"/>
      <c r="D42" s="116"/>
      <c r="E42" s="116"/>
      <c r="F42" s="116"/>
      <c r="G42" s="116"/>
      <c r="H42" s="116"/>
      <c r="I42" s="117"/>
    </row>
  </sheetData>
  <mergeCells count="26">
    <mergeCell ref="A42:I42"/>
    <mergeCell ref="B34:I34"/>
    <mergeCell ref="A36:G36"/>
    <mergeCell ref="B38:I38"/>
    <mergeCell ref="D39:E39"/>
    <mergeCell ref="A40:G40"/>
    <mergeCell ref="D26:E26"/>
    <mergeCell ref="A27:G27"/>
    <mergeCell ref="B30:I30"/>
    <mergeCell ref="D31:E31"/>
    <mergeCell ref="A32:G32"/>
    <mergeCell ref="A17:G17"/>
    <mergeCell ref="B19:H19"/>
    <mergeCell ref="A22:G22"/>
    <mergeCell ref="B24:H24"/>
    <mergeCell ref="D25:E25"/>
    <mergeCell ref="H4:I4"/>
    <mergeCell ref="B5:I5"/>
    <mergeCell ref="B7:H7"/>
    <mergeCell ref="A12:G12"/>
    <mergeCell ref="B14:H14"/>
    <mergeCell ref="A1:I1"/>
    <mergeCell ref="D2:E2"/>
    <mergeCell ref="H2:I2"/>
    <mergeCell ref="D3:E3"/>
    <mergeCell ref="H3:I3"/>
  </mergeCells>
  <phoneticPr fontId="16" type="noConversion"/>
  <pageMargins left="0.7" right="0.7" top="0.75" bottom="0.75" header="0.3" footer="0.3"/>
  <pageSetup scale="48"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会议结算单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Shuai Yang</dc:creator>
  <cp:lastModifiedBy>曹园</cp:lastModifiedBy>
  <cp:lastPrinted>2019-05-05T09:47:00Z</cp:lastPrinted>
  <dcterms:created xsi:type="dcterms:W3CDTF">2019-10-08T05:25:00Z</dcterms:created>
  <dcterms:modified xsi:type="dcterms:W3CDTF">2019-11-14T08:52:12Z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