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320"/>
  </bookViews>
  <sheets>
    <sheet name="报价" sheetId="2" r:id="rId1"/>
    <sheet name="项目推进" sheetId="3" r:id="rId2"/>
    <sheet name="人员分工" sheetId="4" r:id="rId3"/>
  </sheets>
  <definedNames>
    <definedName name="_xlnm.Print_Titles" localSheetId="0">报价!$7:$8</definedName>
  </definedNames>
  <calcPr calcId="144525" concurrentCalc="0"/>
</workbook>
</file>

<file path=xl/sharedStrings.xml><?xml version="1.0" encoding="utf-8"?>
<sst xmlns="http://schemas.openxmlformats.org/spreadsheetml/2006/main" count="327">
  <si>
    <t>2018年360KA合作伙伴菁英汇活动费用预算</t>
  </si>
  <si>
    <t>供应商名称</t>
  </si>
  <si>
    <t>康辉集团北京国际会议展览有限公司</t>
  </si>
  <si>
    <t>项目名称:</t>
  </si>
  <si>
    <t>2018年360KA合作伙伴菁英汇</t>
  </si>
  <si>
    <t>时间:</t>
  </si>
  <si>
    <t>地点:</t>
  </si>
  <si>
    <t>北京东升汇俱乐部</t>
  </si>
  <si>
    <t>人数:</t>
  </si>
  <si>
    <t>200人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</si>
  <si>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</si>
  <si>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</si>
  <si>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</si>
  <si>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</si>
  <si>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</si>
  <si>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</si>
  <si>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</si>
  <si>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</si>
  <si>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用餐</t>
  </si>
  <si>
    <t>茶歇</t>
  </si>
  <si>
    <t>外采（保底100）（含2工作人员+器具+运输）</t>
  </si>
  <si>
    <t>项目</t>
  </si>
  <si>
    <t>餐</t>
  </si>
  <si>
    <t>晚宴</t>
  </si>
  <si>
    <t>晚宴桌餐（保底160）+素菜</t>
  </si>
  <si>
    <t>人</t>
  </si>
  <si>
    <t>酒水</t>
  </si>
  <si>
    <t>红酒</t>
  </si>
  <si>
    <t>瓶</t>
  </si>
  <si>
    <t>啤酒（青岛啤酒-330ml*24罐）</t>
  </si>
  <si>
    <t>箱</t>
  </si>
  <si>
    <t>饮料</t>
  </si>
  <si>
    <t>可乐/雪碧（2L）</t>
  </si>
  <si>
    <t>汇源果汁（1L）</t>
  </si>
  <si>
    <t>盒</t>
  </si>
  <si>
    <t>现场费（待定）</t>
  </si>
  <si>
    <t>项</t>
  </si>
  <si>
    <t>场</t>
  </si>
  <si>
    <t>用餐费用合计</t>
  </si>
  <si>
    <t>活动费用</t>
  </si>
  <si>
    <t>场地租金</t>
  </si>
  <si>
    <t>东升汇-东昇厅</t>
  </si>
  <si>
    <t>次</t>
  </si>
  <si>
    <t>签到区域</t>
  </si>
  <si>
    <t>大屏设备</t>
  </si>
  <si>
    <t>P3LED弧形屏 12M*2.5M</t>
  </si>
  <si>
    <t>平米</t>
  </si>
  <si>
    <t>切换器</t>
  </si>
  <si>
    <t>台</t>
  </si>
  <si>
    <t>监视器</t>
  </si>
  <si>
    <t>大屏周边线材</t>
  </si>
  <si>
    <t>套</t>
  </si>
  <si>
    <t>此项不收费用，已删除</t>
  </si>
  <si>
    <t>签到LED屏幕 4M*2.5M</t>
  </si>
  <si>
    <t>签到处切换器</t>
  </si>
  <si>
    <t>签到+抽奖软件（含修改及增加LOGO）</t>
  </si>
  <si>
    <t>IPAD租赁+Apple Pencil</t>
  </si>
  <si>
    <t>个</t>
  </si>
  <si>
    <t>笔记本电脑 IBM T430</t>
  </si>
  <si>
    <t>专业翻页器 PERFECT CUE  D'SAN PC-433SYS</t>
  </si>
  <si>
    <t>液晶显示屏</t>
  </si>
  <si>
    <t>搭建布置</t>
  </si>
  <si>
    <t>刀旗3M（东门6个，会场4个）</t>
  </si>
  <si>
    <t>地贴6M*3.5M</t>
  </si>
  <si>
    <t>舞台踏步</t>
  </si>
  <si>
    <t>延米</t>
  </si>
  <si>
    <t>舞台斜坡</t>
  </si>
  <si>
    <t>舞台斜坡+立体LOGO字</t>
  </si>
  <si>
    <t>舞台（14M*4.5M*0.4M）</t>
  </si>
  <si>
    <t>地毯-烟灰色</t>
  </si>
  <si>
    <t>找平板及围边</t>
  </si>
  <si>
    <t>灯光设备</t>
  </si>
  <si>
    <t>TRUSS架(灯柱3M每根）</t>
  </si>
  <si>
    <t>米</t>
  </si>
  <si>
    <t>TERBLY  OVAL  48D  Light  LED变色灯</t>
  </si>
  <si>
    <t>JOLLY X-15R-Beam 光束电脑灯</t>
  </si>
  <si>
    <t>Moving lights,1500w Spot-Performance 图案电脑灯（切片）</t>
  </si>
  <si>
    <t>LOGO灯片</t>
  </si>
  <si>
    <t>数字调光台</t>
  </si>
  <si>
    <t>Power  Distributor  Cabinet  配电箱(三相，32 A)</t>
  </si>
  <si>
    <t>音响设备</t>
  </si>
  <si>
    <t>音箱（主扩）双15限</t>
  </si>
  <si>
    <t>音箱（低音）双18限</t>
  </si>
  <si>
    <t>音箱（主扩2）双10限</t>
  </si>
  <si>
    <t>音箱（反听）</t>
  </si>
  <si>
    <t>音箱（中置）双10限</t>
  </si>
  <si>
    <t>数字调音台</t>
  </si>
  <si>
    <t>无线手持话筒 Sennheiser G3</t>
  </si>
  <si>
    <t>无线头戴 Sennheiser 300</t>
  </si>
  <si>
    <t>线材 Cables &amp; Accessories</t>
  </si>
  <si>
    <t>人工费用</t>
  </si>
  <si>
    <t>灯光师</t>
  </si>
  <si>
    <t>音响师</t>
  </si>
  <si>
    <t>搭建人工</t>
  </si>
  <si>
    <t>报价一直是300元，已更改</t>
  </si>
  <si>
    <t>运输费用</t>
  </si>
  <si>
    <t>音响运输-来回</t>
  </si>
  <si>
    <t>辆</t>
  </si>
  <si>
    <t>趟</t>
  </si>
  <si>
    <t>搭建运输-来回</t>
  </si>
  <si>
    <t>场地搭建费用合计</t>
  </si>
  <si>
    <t>物料制作</t>
  </si>
  <si>
    <t>易拉宝</t>
  </si>
  <si>
    <t>易拉宝指示牌（外场指引6个，会场指引2个，洗手间指引1个及VIP休息室指引）</t>
  </si>
  <si>
    <t>桌立牌/卡</t>
  </si>
  <si>
    <t>20个（300g珠光纸）</t>
  </si>
  <si>
    <t>人名卡</t>
  </si>
  <si>
    <t>人名卡（主桌-人名卡）</t>
  </si>
  <si>
    <t>麦标套</t>
  </si>
  <si>
    <t>主持人手卡</t>
  </si>
  <si>
    <t>张</t>
  </si>
  <si>
    <t>桌花</t>
  </si>
  <si>
    <r>
      <rPr>
        <sz val="9"/>
        <color theme="1"/>
        <rFont val="微软雅黑"/>
        <charset val="134"/>
      </rPr>
      <t>2</t>
    </r>
    <r>
      <rPr>
        <sz val="9"/>
        <color theme="1"/>
        <rFont val="微软雅黑"/>
        <charset val="134"/>
      </rPr>
      <t>0个场内</t>
    </r>
    <r>
      <rPr>
        <sz val="9"/>
        <color theme="1"/>
        <rFont val="微软雅黑"/>
        <charset val="134"/>
      </rPr>
      <t>桌花</t>
    </r>
    <r>
      <rPr>
        <sz val="9"/>
        <color theme="1"/>
        <rFont val="微软雅黑"/>
        <charset val="134"/>
      </rPr>
      <t>+2个签到桌花</t>
    </r>
  </si>
  <si>
    <t>胸卡</t>
  </si>
  <si>
    <t>LED胸卡(厂家200个起做)</t>
  </si>
  <si>
    <t>物料制作费用合计</t>
  </si>
  <si>
    <t>礼品</t>
  </si>
  <si>
    <t>伴手礼</t>
  </si>
  <si>
    <t>伴手礼-贴纸</t>
  </si>
  <si>
    <t>360推广LOGO贴</t>
  </si>
  <si>
    <t>抽奖礼品-特等奖</t>
  </si>
  <si>
    <t>大疆（DJI）无人机 晓Spark</t>
  </si>
  <si>
    <t>礼品费用合计</t>
  </si>
  <si>
    <t>交通</t>
  </si>
  <si>
    <t>公司-会场</t>
  </si>
  <si>
    <t>50座大巴-往返</t>
  </si>
  <si>
    <t>交通费合计</t>
  </si>
  <si>
    <t>人员费用</t>
  </si>
  <si>
    <t>摄影师</t>
  </si>
  <si>
    <t>8小时</t>
  </si>
  <si>
    <t>北京宇群公关摄影，摄影师等级：资深摄影师，结算将提供第三方账单及发票</t>
  </si>
  <si>
    <t>图片直播设备</t>
  </si>
  <si>
    <t>表演人员-舞蹈</t>
  </si>
  <si>
    <t>人屏互动-（待确认）</t>
  </si>
  <si>
    <t>此项结算将提供第三方账单及发票</t>
  </si>
  <si>
    <t>表演人员-乐队</t>
  </si>
  <si>
    <t xml:space="preserve">巨星乐队-5人   </t>
  </si>
  <si>
    <t>内部节目表演</t>
  </si>
  <si>
    <t>内部人员道具+交学费</t>
  </si>
  <si>
    <t>礼仪人员</t>
  </si>
  <si>
    <t>26日上午彩排+会议+晚宴</t>
  </si>
  <si>
    <t>天</t>
  </si>
  <si>
    <t>会务人员</t>
  </si>
  <si>
    <t>此项不收费，招标报价中议价后已删除此项报价</t>
  </si>
  <si>
    <t>导播人员</t>
  </si>
  <si>
    <t>兼职人员</t>
  </si>
  <si>
    <t>分装物料&amp;园区停车指引</t>
  </si>
  <si>
    <t>返投摄像</t>
  </si>
  <si>
    <t>招标报价3000元</t>
  </si>
  <si>
    <t>视频采集摄像</t>
  </si>
  <si>
    <t>（前期采集视频7.17一天，7.23再采集一天所以是2天）</t>
  </si>
  <si>
    <t>人员费用合计</t>
  </si>
  <si>
    <t>其他</t>
  </si>
  <si>
    <t>开场视频修改</t>
  </si>
  <si>
    <t>预估，实际待视频更改方案确认</t>
  </si>
  <si>
    <t>此项四项均是第三方公司制作，将提供第三方发票及其他凭证为结算依据</t>
  </si>
  <si>
    <t>嘉宾视频剪辑</t>
  </si>
  <si>
    <t>动态KV</t>
  </si>
  <si>
    <t>启动仪式视频</t>
  </si>
  <si>
    <t>预估，待确认实际DEMO</t>
  </si>
  <si>
    <t>什么项目？（无此项，已删除）</t>
  </si>
  <si>
    <t>其他合计</t>
  </si>
  <si>
    <t>净价合计</t>
  </si>
  <si>
    <t>服务费10%收取</t>
  </si>
  <si>
    <t>    增值税发票税点（6%收取）</t>
  </si>
  <si>
    <t>以上总计结算金额</t>
  </si>
  <si>
    <t>内部礼品采购</t>
  </si>
  <si>
    <t>抽奖礼品-一等奖</t>
  </si>
  <si>
    <t>360扫地机器人</t>
  </si>
  <si>
    <t>抽奖礼品-二等奖</t>
  </si>
  <si>
    <t>360N7手机全网通4+32GB</t>
  </si>
  <si>
    <t>抽奖礼品-三等奖</t>
  </si>
  <si>
    <t>360行车记录仪G300P（无线测速电子狗一体 含16G存储卡）</t>
  </si>
  <si>
    <t>礼品结算金额</t>
  </si>
  <si>
    <t>最终结算金额</t>
  </si>
  <si>
    <t>2018年中合作伙伴大会项目流程</t>
  </si>
  <si>
    <t>立项期</t>
  </si>
  <si>
    <t>项目分工</t>
  </si>
  <si>
    <t>6月</t>
  </si>
  <si>
    <t>主要工作</t>
  </si>
  <si>
    <t>责任人</t>
  </si>
  <si>
    <t>沟通对象</t>
  </si>
  <si>
    <t>细分步骤</t>
  </si>
  <si>
    <t>执行期</t>
  </si>
  <si>
    <t>会前筹备</t>
  </si>
  <si>
    <t>内容筹备</t>
  </si>
  <si>
    <t>7月26日
DAY-1</t>
  </si>
  <si>
    <t>会议-360KA合作伙伴菁英汇</t>
  </si>
  <si>
    <t>KA晚宴</t>
  </si>
  <si>
    <t>会务筹备</t>
  </si>
  <si>
    <t>供应商/会务人员</t>
  </si>
  <si>
    <t>设计</t>
  </si>
  <si>
    <t>主视觉（已确认）</t>
  </si>
  <si>
    <t>第一版本制作</t>
  </si>
  <si>
    <t>定稿</t>
  </si>
  <si>
    <t>主题：“融屏时代 数字赋能未来”（已确认）</t>
  </si>
  <si>
    <t>电子版邀请函（已发送）</t>
  </si>
  <si>
    <t>详细版本邀请函（确认具体会议流程）</t>
  </si>
  <si>
    <t>周一确会议流程</t>
  </si>
  <si>
    <t>定稿发出</t>
  </si>
  <si>
    <t>延展制作物（易拉宝/桌立卡/人名卡/麦标套）</t>
  </si>
  <si>
    <t>打样定稿</t>
  </si>
  <si>
    <t>制作物制作</t>
  </si>
  <si>
    <t>场地</t>
  </si>
  <si>
    <t>场地-合同签订</t>
  </si>
  <si>
    <t>确定合同，支付预付款</t>
  </si>
  <si>
    <t>确认25日搭建档期</t>
  </si>
  <si>
    <t>进场</t>
  </si>
  <si>
    <t>用餐确认-晚宴/指令单确认</t>
  </si>
  <si>
    <t>晚宴细节确认</t>
  </si>
  <si>
    <t>接待</t>
  </si>
  <si>
    <t>礼仪</t>
  </si>
  <si>
    <t>礼仪模卡</t>
  </si>
  <si>
    <t>签到系统&amp;抽奖界面</t>
  </si>
  <si>
    <t>设计出图，出第一版</t>
  </si>
  <si>
    <t>确认及修改系统，链接直播相册</t>
  </si>
  <si>
    <t>桌花采购</t>
  </si>
  <si>
    <t>桌花确认采购</t>
  </si>
  <si>
    <t>茶歇菜单确定</t>
  </si>
  <si>
    <t>菜单确认，制作</t>
  </si>
  <si>
    <t>搭建</t>
  </si>
  <si>
    <t>搭建方案确认（已确认）</t>
  </si>
  <si>
    <t>搭建物料画面</t>
  </si>
  <si>
    <t>签合同，支付预付款</t>
  </si>
  <si>
    <t>易拉宝指引牌制作/刀旗打样制作/地贴制作</t>
  </si>
  <si>
    <t>刀旗打样</t>
  </si>
  <si>
    <t>确认画面制作</t>
  </si>
  <si>
    <t>AV</t>
  </si>
  <si>
    <t>灯光、音响等</t>
  </si>
  <si>
    <t>会议</t>
  </si>
  <si>
    <t>大会视频-开场视频</t>
  </si>
  <si>
    <t>第一版开场视频</t>
  </si>
  <si>
    <t>定稿，付预付款</t>
  </si>
  <si>
    <t>嘉宾视频</t>
  </si>
  <si>
    <t>素材整理</t>
  </si>
  <si>
    <t>拍摄</t>
  </si>
  <si>
    <t>剪辑</t>
  </si>
  <si>
    <t>Willy拍摄</t>
  </si>
  <si>
    <t>DEMO确定</t>
  </si>
  <si>
    <t>制作或剪辑，付预付款</t>
  </si>
  <si>
    <t>会议流程</t>
  </si>
  <si>
    <t>会议日程确定</t>
  </si>
  <si>
    <t>主持人-串词</t>
  </si>
  <si>
    <t>主持人串词</t>
  </si>
  <si>
    <t>晚宴流程</t>
  </si>
  <si>
    <t>晚宴日程确定</t>
  </si>
  <si>
    <t>互动游戏更新</t>
  </si>
  <si>
    <t>隔壁泰山-DEMO视频素材</t>
  </si>
  <si>
    <t>提供素材</t>
  </si>
  <si>
    <t>演艺节目</t>
  </si>
  <si>
    <t>奖品设置</t>
  </si>
  <si>
    <t>晚宴奖品采购，到货</t>
  </si>
  <si>
    <t>物料及其他</t>
  </si>
  <si>
    <t>晚宴酒水</t>
  </si>
  <si>
    <t>付款</t>
  </si>
  <si>
    <t>送场地</t>
  </si>
  <si>
    <t>LED胸卡</t>
  </si>
  <si>
    <t>制作</t>
  </si>
  <si>
    <t>发货送达</t>
  </si>
  <si>
    <t>签到伴手礼</t>
  </si>
  <si>
    <t>伴手礼采购，到货</t>
  </si>
  <si>
    <t>伴手礼贴纸（30mm圆形）</t>
  </si>
  <si>
    <t>桌号牌</t>
  </si>
  <si>
    <t>确认名单后制作</t>
  </si>
  <si>
    <t>摄影摄像</t>
  </si>
  <si>
    <t>提供相册文件，生成相册链接</t>
  </si>
  <si>
    <t>确定进场时间</t>
  </si>
  <si>
    <t>会议执行</t>
  </si>
  <si>
    <t>搭建进场</t>
  </si>
  <si>
    <t>AV进场</t>
  </si>
  <si>
    <t>技术彩排</t>
  </si>
  <si>
    <t>流程彩排</t>
  </si>
  <si>
    <t>执行</t>
  </si>
  <si>
    <t>签到</t>
  </si>
  <si>
    <t>大会晚宴执行</t>
  </si>
  <si>
    <t>总结期</t>
  </si>
  <si>
    <t>项目复盘</t>
  </si>
  <si>
    <t>项目总结</t>
  </si>
  <si>
    <t>总结</t>
  </si>
  <si>
    <t>总结报告</t>
  </si>
  <si>
    <t>活动总结报告</t>
  </si>
  <si>
    <t>相册制作</t>
  </si>
  <si>
    <t>项目流程复盘（环节问题沟通解决方法）</t>
  </si>
  <si>
    <t>360KA合作伙伴菁英汇</t>
  </si>
  <si>
    <t>Contact List</t>
  </si>
  <si>
    <t>负责内容</t>
  </si>
  <si>
    <t>人员</t>
  </si>
  <si>
    <t>联系方式</t>
  </si>
  <si>
    <t>邮箱</t>
  </si>
  <si>
    <t>项目总控</t>
  </si>
  <si>
    <t>文案</t>
  </si>
  <si>
    <t>信息收集</t>
  </si>
  <si>
    <t>AV台</t>
  </si>
  <si>
    <t>接机</t>
  </si>
  <si>
    <t>签到入住</t>
  </si>
  <si>
    <t>康辉会展</t>
  </si>
  <si>
    <t>项目总负责</t>
  </si>
  <si>
    <t>高原</t>
  </si>
  <si>
    <t>gaoyuan@cct.cn</t>
  </si>
  <si>
    <t>控台导演</t>
  </si>
  <si>
    <t>侯莹/郭艳雷</t>
  </si>
  <si>
    <t>houying@cct.cn</t>
  </si>
  <si>
    <t>接待总控、VIP负责、台口</t>
  </si>
  <si>
    <t>高原/马洁</t>
  </si>
  <si>
    <t>AV搭建、视频、流程、预算把控</t>
  </si>
  <si>
    <t>胡雨涵/杨苗苗</t>
  </si>
  <si>
    <t>huyuhan@cct.cn</t>
  </si>
  <si>
    <t>签到，停车管理</t>
  </si>
  <si>
    <t>马洁/高原</t>
  </si>
  <si>
    <t>majie@cct.cn</t>
  </si>
  <si>
    <t>活动串词</t>
  </si>
  <si>
    <t>胡雨涵</t>
  </si>
  <si>
    <t>场地对接、物料、演艺&amp;摄影摄像</t>
  </si>
  <si>
    <t>王凤雨</t>
  </si>
  <si>
    <t>wangfengyu@cct.cn</t>
  </si>
  <si>
    <t>东升汇俱乐部</t>
  </si>
  <si>
    <t>前期负责销售</t>
  </si>
  <si>
    <t>朱岩</t>
  </si>
  <si>
    <t>工程部联系人</t>
  </si>
  <si>
    <t>第三方</t>
  </si>
  <si>
    <t>演艺&amp;礼仪</t>
  </si>
  <si>
    <t>黄雅丽</t>
  </si>
  <si>
    <t>摄影摄像-宇群</t>
  </si>
  <si>
    <t>孙晨</t>
  </si>
  <si>
    <t>AV控台</t>
  </si>
  <si>
    <t>关岳</t>
  </si>
  <si>
    <t>阿瑞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</si>
</sst>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22"/>
      <color theme="1"/>
      <name val="微软雅黑"/>
      <charset val="134"/>
    </font>
    <font>
      <b/>
      <sz val="24"/>
      <color theme="1"/>
      <name val="微软雅黑"/>
      <charset val="134"/>
    </font>
    <font>
      <sz val="16"/>
      <color theme="1"/>
      <name val="微软雅黑"/>
      <charset val="134"/>
    </font>
    <font>
      <sz val="16"/>
      <name val="微软雅黑"/>
      <charset val="134"/>
    </font>
    <font>
      <b/>
      <sz val="16"/>
      <color rgb="FFFF0000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Times New Roman"/>
      <charset val="134"/>
    </font>
    <font>
      <sz val="9"/>
      <color theme="1"/>
      <name val="微软雅黑"/>
      <charset val="134"/>
    </font>
    <font>
      <b/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12"/>
      <color theme="1"/>
      <name val="宋体"/>
      <charset val="134"/>
    </font>
    <font>
      <sz val="9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24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3" borderId="46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4" fillId="15" borderId="45" applyNumberFormat="0" applyAlignment="0" applyProtection="0">
      <alignment vertical="center"/>
    </xf>
    <xf numFmtId="0" fontId="21" fillId="15" borderId="40" applyNumberFormat="0" applyAlignment="0" applyProtection="0">
      <alignment vertical="center"/>
    </xf>
    <xf numFmtId="0" fontId="25" fillId="20" borderId="42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</cellStyleXfs>
  <cellXfs count="218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vertical="center"/>
    </xf>
    <xf numFmtId="0" fontId="7" fillId="6" borderId="28" xfId="0" applyFont="1" applyFill="1" applyBorder="1" applyAlignment="1">
      <alignment vertical="center"/>
    </xf>
    <xf numFmtId="0" fontId="7" fillId="6" borderId="26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right" vertical="center"/>
    </xf>
    <xf numFmtId="0" fontId="7" fillId="8" borderId="26" xfId="0" applyFont="1" applyFill="1" applyBorder="1" applyAlignment="1">
      <alignment horizontal="left" vertical="center"/>
    </xf>
    <xf numFmtId="0" fontId="7" fillId="8" borderId="5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9" borderId="3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/>
    </xf>
    <xf numFmtId="0" fontId="4" fillId="9" borderId="35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10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10" borderId="26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vertical="center"/>
    </xf>
    <xf numFmtId="0" fontId="4" fillId="10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4" fillId="10" borderId="3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vertical="center"/>
    </xf>
    <xf numFmtId="0" fontId="4" fillId="9" borderId="1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4" fillId="11" borderId="5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4" fontId="0" fillId="0" borderId="0" xfId="4" applyFont="1" applyAlignme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44" fontId="14" fillId="0" borderId="0" xfId="4" applyFont="1" applyBorder="1" applyAlignment="1">
      <alignment vertical="center"/>
    </xf>
    <xf numFmtId="31" fontId="13" fillId="0" borderId="0" xfId="0" applyNumberFormat="1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left" vertical="center"/>
    </xf>
    <xf numFmtId="0" fontId="13" fillId="11" borderId="5" xfId="0" applyFont="1" applyFill="1" applyBorder="1" applyAlignment="1">
      <alignment horizontal="center" vertical="center"/>
    </xf>
    <xf numFmtId="44" fontId="13" fillId="11" borderId="5" xfId="4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5" fillId="12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12" borderId="5" xfId="0" applyFont="1" applyFill="1" applyBorder="1" applyAlignment="1">
      <alignment horizontal="center" vertical="center"/>
    </xf>
    <xf numFmtId="44" fontId="15" fillId="12" borderId="5" xfId="4" applyFont="1" applyFill="1" applyBorder="1" applyAlignment="1">
      <alignment horizontal="left" vertical="center"/>
    </xf>
    <xf numFmtId="0" fontId="13" fillId="0" borderId="19" xfId="0" applyFont="1" applyBorder="1" applyAlignment="1">
      <alignment horizontal="center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44" fontId="15" fillId="0" borderId="5" xfId="4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0" fontId="16" fillId="12" borderId="29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0" fontId="16" fillId="12" borderId="19" xfId="0" applyFont="1" applyFill="1" applyBorder="1" applyAlignment="1">
      <alignment horizontal="center" vertical="center"/>
    </xf>
    <xf numFmtId="0" fontId="15" fillId="12" borderId="19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44" fontId="17" fillId="0" borderId="5" xfId="4" applyFont="1" applyFill="1" applyBorder="1" applyAlignment="1">
      <alignment horizontal="left" vertical="center"/>
    </xf>
    <xf numFmtId="0" fontId="15" fillId="12" borderId="28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44" fontId="15" fillId="0" borderId="5" xfId="4" applyFont="1" applyBorder="1" applyAlignment="1">
      <alignment horizontal="left" vertical="center"/>
    </xf>
    <xf numFmtId="0" fontId="16" fillId="12" borderId="29" xfId="0" applyFont="1" applyFill="1" applyBorder="1" applyAlignment="1">
      <alignment horizontal="center" vertical="center" wrapText="1"/>
    </xf>
    <xf numFmtId="0" fontId="15" fillId="12" borderId="16" xfId="0" applyFont="1" applyFill="1" applyBorder="1" applyAlignment="1">
      <alignment horizontal="left" vertical="center"/>
    </xf>
    <xf numFmtId="0" fontId="16" fillId="12" borderId="1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 wrapText="1"/>
    </xf>
    <xf numFmtId="44" fontId="13" fillId="11" borderId="5" xfId="4" applyFont="1" applyFill="1" applyBorder="1" applyAlignment="1">
      <alignment horizontal="left" vertical="center"/>
    </xf>
    <xf numFmtId="0" fontId="0" fillId="0" borderId="0" xfId="0" applyFont="1"/>
    <xf numFmtId="0" fontId="15" fillId="0" borderId="5" xfId="0" applyFont="1" applyFill="1" applyBorder="1" applyAlignment="1">
      <alignment horizontal="center" vertical="center" wrapText="1"/>
    </xf>
    <xf numFmtId="44" fontId="15" fillId="0" borderId="5" xfId="4" applyFont="1" applyFill="1" applyBorder="1" applyAlignment="1">
      <alignment horizontal="center" vertical="center"/>
    </xf>
    <xf numFmtId="0" fontId="16" fillId="12" borderId="28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/>
    </xf>
    <xf numFmtId="0" fontId="13" fillId="11" borderId="35" xfId="0" applyFont="1" applyFill="1" applyBorder="1" applyAlignment="1">
      <alignment horizontal="center" vertical="center"/>
    </xf>
    <xf numFmtId="0" fontId="13" fillId="11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5" fillId="12" borderId="16" xfId="0" applyFont="1" applyFill="1" applyBorder="1" applyAlignment="1">
      <alignment vertical="center"/>
    </xf>
    <xf numFmtId="0" fontId="15" fillId="12" borderId="35" xfId="0" applyFont="1" applyFill="1" applyBorder="1" applyAlignment="1">
      <alignment vertical="center" wrapText="1"/>
    </xf>
    <xf numFmtId="0" fontId="15" fillId="12" borderId="35" xfId="0" applyFont="1" applyFill="1" applyBorder="1" applyAlignment="1">
      <alignment horizontal="left" vertical="center" wrapText="1"/>
    </xf>
    <xf numFmtId="0" fontId="13" fillId="12" borderId="38" xfId="0" applyFont="1" applyFill="1" applyBorder="1" applyAlignment="1">
      <alignment horizontal="center" vertical="center"/>
    </xf>
    <xf numFmtId="0" fontId="15" fillId="12" borderId="5" xfId="0" applyFont="1" applyFill="1" applyBorder="1" applyAlignment="1">
      <alignment horizontal="left" vertical="center" wrapText="1"/>
    </xf>
    <xf numFmtId="44" fontId="19" fillId="0" borderId="5" xfId="4" applyFont="1" applyBorder="1" applyAlignment="1">
      <alignment horizontal="left" vertical="center"/>
    </xf>
    <xf numFmtId="0" fontId="15" fillId="13" borderId="5" xfId="0" applyFont="1" applyFill="1" applyBorder="1" applyAlignment="1">
      <alignment horizontal="left" vertical="center"/>
    </xf>
    <xf numFmtId="0" fontId="15" fillId="13" borderId="5" xfId="0" applyFont="1" applyFill="1" applyBorder="1" applyAlignment="1">
      <alignment horizontal="left" vertical="center" wrapText="1"/>
    </xf>
    <xf numFmtId="0" fontId="15" fillId="13" borderId="5" xfId="0" applyFont="1" applyFill="1" applyBorder="1" applyAlignment="1">
      <alignment horizontal="center" vertical="center"/>
    </xf>
    <xf numFmtId="44" fontId="15" fillId="13" borderId="5" xfId="4" applyFont="1" applyFill="1" applyBorder="1" applyAlignment="1">
      <alignment horizontal="left" vertical="center"/>
    </xf>
    <xf numFmtId="44" fontId="19" fillId="13" borderId="5" xfId="4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44" fontId="19" fillId="0" borderId="5" xfId="4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3" fillId="12" borderId="29" xfId="0" applyFont="1" applyFill="1" applyBorder="1" applyAlignment="1">
      <alignment horizontal="center" vertical="center" wrapText="1"/>
    </xf>
    <xf numFmtId="0" fontId="13" fillId="12" borderId="19" xfId="0" applyFont="1" applyFill="1" applyBorder="1" applyAlignment="1">
      <alignment horizontal="center" vertical="center" wrapText="1"/>
    </xf>
    <xf numFmtId="0" fontId="13" fillId="12" borderId="28" xfId="0" applyFont="1" applyFill="1" applyBorder="1" applyAlignment="1">
      <alignment horizontal="center" vertical="center" wrapText="1"/>
    </xf>
    <xf numFmtId="0" fontId="13" fillId="14" borderId="26" xfId="0" applyFont="1" applyFill="1" applyBorder="1" applyAlignment="1">
      <alignment horizontal="center" vertical="center" wrapText="1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16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44" fontId="15" fillId="13" borderId="26" xfId="4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20" fillId="0" borderId="0" xfId="0" applyFont="1" applyAlignment="1"/>
    <xf numFmtId="44" fontId="13" fillId="14" borderId="5" xfId="4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ouying@cct.cn" TargetMode="External"/><Relationship Id="rId2" Type="http://schemas.openxmlformats.org/officeDocument/2006/relationships/hyperlink" Target="mailto:huyuhan@cct.cn" TargetMode="External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workbookViewId="0">
      <pane xSplit="3" ySplit="8" topLeftCell="D9" activePane="bottomRight" state="frozen"/>
      <selection/>
      <selection pane="topRight"/>
      <selection pane="bottomLeft"/>
      <selection pane="bottomRight" activeCell="F81" sqref="F81"/>
    </sheetView>
  </sheetViews>
  <sheetFormatPr defaultColWidth="9" defaultRowHeight="14"/>
  <cols>
    <col min="2" max="2" width="17.3727272727273" customWidth="1"/>
    <col min="3" max="3" width="50.1272727272727" customWidth="1"/>
    <col min="4" max="7" width="7.62727272727273" style="139" customWidth="1"/>
    <col min="8" max="8" width="11" style="140" customWidth="1"/>
    <col min="9" max="9" width="11.8727272727273" style="140" customWidth="1"/>
    <col min="10" max="10" width="83.6363636363636" customWidth="1"/>
  </cols>
  <sheetData>
    <row r="1" ht="12.75" customHeight="1" spans="1:9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ht="12.75" customHeight="1" spans="1:9">
      <c r="A2" s="142" t="s">
        <v>1</v>
      </c>
      <c r="B2" s="142" t="s">
        <v>2</v>
      </c>
      <c r="C2" s="142"/>
      <c r="D2" s="142"/>
      <c r="E2" s="142"/>
      <c r="F2" s="142"/>
      <c r="G2" s="142"/>
      <c r="H2" s="142"/>
      <c r="I2" s="142"/>
    </row>
    <row r="3" ht="12.75" customHeight="1" spans="1:9">
      <c r="A3" s="142" t="s">
        <v>3</v>
      </c>
      <c r="B3" s="143" t="s">
        <v>4</v>
      </c>
      <c r="C3" s="143"/>
      <c r="D3" s="144"/>
      <c r="E3" s="144"/>
      <c r="F3" s="144"/>
      <c r="G3" s="144"/>
      <c r="H3" s="145"/>
      <c r="I3" s="145"/>
    </row>
    <row r="4" ht="12.75" customHeight="1" spans="1:9">
      <c r="A4" s="142" t="s">
        <v>5</v>
      </c>
      <c r="B4" s="146">
        <v>43307</v>
      </c>
      <c r="C4" s="142"/>
      <c r="D4" s="142"/>
      <c r="E4" s="142"/>
      <c r="F4" s="142"/>
      <c r="G4" s="142"/>
      <c r="H4" s="142"/>
      <c r="I4" s="142"/>
    </row>
    <row r="5" ht="12.75" customHeight="1" spans="1:9">
      <c r="A5" s="142" t="s">
        <v>6</v>
      </c>
      <c r="B5" s="142" t="s">
        <v>7</v>
      </c>
      <c r="C5" s="142"/>
      <c r="D5" s="142"/>
      <c r="E5" s="142"/>
      <c r="F5" s="142"/>
      <c r="G5" s="142"/>
      <c r="H5" s="142"/>
      <c r="I5" s="142"/>
    </row>
    <row r="6" ht="12.75" customHeight="1" spans="1:9">
      <c r="A6" s="147" t="s">
        <v>8</v>
      </c>
      <c r="B6" s="147" t="s">
        <v>9</v>
      </c>
      <c r="C6" s="147"/>
      <c r="D6" s="147"/>
      <c r="E6" s="147"/>
      <c r="F6" s="147"/>
      <c r="G6" s="147"/>
      <c r="H6" s="147"/>
      <c r="I6" s="147"/>
    </row>
    <row r="7" spans="1:9">
      <c r="A7" s="148" t="s">
        <v>10</v>
      </c>
      <c r="B7" s="148"/>
      <c r="C7" s="149" t="s">
        <v>11</v>
      </c>
      <c r="D7" s="150" t="s">
        <v>12</v>
      </c>
      <c r="E7" s="150"/>
      <c r="F7" s="150"/>
      <c r="G7" s="150"/>
      <c r="H7" s="151" t="s">
        <v>13</v>
      </c>
      <c r="I7" s="151"/>
    </row>
    <row r="8" spans="1:9">
      <c r="A8" s="150"/>
      <c r="B8" s="150"/>
      <c r="C8" s="152"/>
      <c r="D8" s="150" t="s">
        <v>14</v>
      </c>
      <c r="E8" s="150" t="s">
        <v>15</v>
      </c>
      <c r="F8" s="150" t="s">
        <v>14</v>
      </c>
      <c r="G8" s="150" t="s">
        <v>15</v>
      </c>
      <c r="H8" s="151" t="s">
        <v>16</v>
      </c>
      <c r="I8" s="151" t="s">
        <v>17</v>
      </c>
    </row>
    <row r="9" spans="1:9">
      <c r="A9" s="153" t="s">
        <v>18</v>
      </c>
      <c r="B9" s="154" t="s">
        <v>19</v>
      </c>
      <c r="C9" s="155" t="s">
        <v>20</v>
      </c>
      <c r="D9" s="156">
        <v>1</v>
      </c>
      <c r="E9" s="156" t="s">
        <v>21</v>
      </c>
      <c r="F9" s="156">
        <v>1</v>
      </c>
      <c r="G9" s="156" t="s">
        <v>22</v>
      </c>
      <c r="H9" s="157">
        <v>7200</v>
      </c>
      <c r="I9" s="157">
        <f t="shared" ref="I9:I15" si="0">D9*F9*H9</f>
        <v>7200</v>
      </c>
    </row>
    <row r="10" spans="1:9">
      <c r="A10" s="158"/>
      <c r="B10" s="154" t="s">
        <v>23</v>
      </c>
      <c r="C10" s="154" t="s">
        <v>24</v>
      </c>
      <c r="D10" s="156">
        <v>200</v>
      </c>
      <c r="E10" s="156" t="s">
        <v>25</v>
      </c>
      <c r="F10" s="156">
        <v>1</v>
      </c>
      <c r="G10" s="156" t="s">
        <v>22</v>
      </c>
      <c r="H10" s="157">
        <v>400</v>
      </c>
      <c r="I10" s="157">
        <f t="shared" si="0"/>
        <v>80000</v>
      </c>
    </row>
    <row r="11" spans="1:9">
      <c r="A11" s="158"/>
      <c r="B11" s="159" t="s">
        <v>26</v>
      </c>
      <c r="C11" s="160" t="s">
        <v>27</v>
      </c>
      <c r="D11" s="161">
        <v>84</v>
      </c>
      <c r="E11" s="161" t="s">
        <v>28</v>
      </c>
      <c r="F11" s="161">
        <v>1</v>
      </c>
      <c r="G11" s="161" t="s">
        <v>22</v>
      </c>
      <c r="H11" s="162">
        <v>128</v>
      </c>
      <c r="I11" s="162">
        <f t="shared" si="0"/>
        <v>10752</v>
      </c>
    </row>
    <row r="12" spans="1:9">
      <c r="A12" s="158"/>
      <c r="B12" s="163"/>
      <c r="C12" s="160" t="s">
        <v>29</v>
      </c>
      <c r="D12" s="161">
        <v>7</v>
      </c>
      <c r="E12" s="161" t="s">
        <v>30</v>
      </c>
      <c r="F12" s="161">
        <v>1</v>
      </c>
      <c r="G12" s="161" t="s">
        <v>22</v>
      </c>
      <c r="H12" s="162">
        <v>106</v>
      </c>
      <c r="I12" s="162">
        <f t="shared" si="0"/>
        <v>742</v>
      </c>
    </row>
    <row r="13" spans="1:9">
      <c r="A13" s="158"/>
      <c r="B13" s="159" t="s">
        <v>31</v>
      </c>
      <c r="C13" s="160" t="s">
        <v>32</v>
      </c>
      <c r="D13" s="161">
        <v>42</v>
      </c>
      <c r="E13" s="161" t="s">
        <v>28</v>
      </c>
      <c r="F13" s="161">
        <v>1</v>
      </c>
      <c r="G13" s="161" t="s">
        <v>22</v>
      </c>
      <c r="H13" s="162">
        <v>13</v>
      </c>
      <c r="I13" s="162">
        <f t="shared" si="0"/>
        <v>546</v>
      </c>
    </row>
    <row r="14" spans="1:9">
      <c r="A14" s="158"/>
      <c r="B14" s="164"/>
      <c r="C14" s="160" t="s">
        <v>33</v>
      </c>
      <c r="D14" s="161">
        <v>20</v>
      </c>
      <c r="E14" s="161" t="s">
        <v>34</v>
      </c>
      <c r="F14" s="161">
        <v>1</v>
      </c>
      <c r="G14" s="161" t="s">
        <v>22</v>
      </c>
      <c r="H14" s="162">
        <v>12</v>
      </c>
      <c r="I14" s="162">
        <f t="shared" si="0"/>
        <v>240</v>
      </c>
    </row>
    <row r="15" spans="1:9">
      <c r="A15" s="165"/>
      <c r="B15" s="163"/>
      <c r="C15" s="160" t="s">
        <v>35</v>
      </c>
      <c r="D15" s="161">
        <v>1</v>
      </c>
      <c r="E15" s="161" t="s">
        <v>36</v>
      </c>
      <c r="F15" s="161">
        <v>1</v>
      </c>
      <c r="G15" s="161" t="s">
        <v>37</v>
      </c>
      <c r="H15" s="162">
        <v>3000</v>
      </c>
      <c r="I15" s="162">
        <f t="shared" si="0"/>
        <v>3000</v>
      </c>
    </row>
    <row r="16" spans="1:9">
      <c r="A16" s="150" t="s">
        <v>38</v>
      </c>
      <c r="B16" s="150"/>
      <c r="C16" s="150"/>
      <c r="D16" s="150"/>
      <c r="E16" s="150"/>
      <c r="F16" s="150"/>
      <c r="G16" s="150"/>
      <c r="H16" s="150"/>
      <c r="I16" s="182">
        <f>SUM(I9:I15)</f>
        <v>102480</v>
      </c>
    </row>
    <row r="17" spans="1:9">
      <c r="A17" s="166" t="s">
        <v>39</v>
      </c>
      <c r="B17" s="167" t="s">
        <v>40</v>
      </c>
      <c r="C17" s="168" t="s">
        <v>41</v>
      </c>
      <c r="D17" s="156">
        <v>1</v>
      </c>
      <c r="E17" s="156" t="s">
        <v>37</v>
      </c>
      <c r="F17" s="156">
        <v>1</v>
      </c>
      <c r="G17" s="156" t="s">
        <v>42</v>
      </c>
      <c r="H17" s="157">
        <v>40000</v>
      </c>
      <c r="I17" s="157">
        <f t="shared" ref="I17:I59" si="1">D17*F17*H17</f>
        <v>40000</v>
      </c>
    </row>
    <row r="18" spans="1:9">
      <c r="A18" s="169"/>
      <c r="B18" s="170"/>
      <c r="C18" s="168" t="s">
        <v>43</v>
      </c>
      <c r="D18" s="156">
        <v>1</v>
      </c>
      <c r="E18" s="156" t="s">
        <v>37</v>
      </c>
      <c r="F18" s="156">
        <v>1</v>
      </c>
      <c r="G18" s="156" t="s">
        <v>42</v>
      </c>
      <c r="H18" s="157">
        <v>10000</v>
      </c>
      <c r="I18" s="157">
        <f t="shared" si="1"/>
        <v>10000</v>
      </c>
    </row>
    <row r="19" spans="1:9">
      <c r="A19" s="169"/>
      <c r="B19" s="167" t="s">
        <v>44</v>
      </c>
      <c r="C19" s="168" t="s">
        <v>45</v>
      </c>
      <c r="D19" s="156">
        <v>30</v>
      </c>
      <c r="E19" s="156" t="s">
        <v>46</v>
      </c>
      <c r="F19" s="156">
        <v>1</v>
      </c>
      <c r="G19" s="156" t="s">
        <v>42</v>
      </c>
      <c r="H19" s="157">
        <v>650</v>
      </c>
      <c r="I19" s="157">
        <f t="shared" si="1"/>
        <v>19500</v>
      </c>
    </row>
    <row r="20" spans="1:9">
      <c r="A20" s="169"/>
      <c r="B20" s="170"/>
      <c r="C20" s="168" t="s">
        <v>47</v>
      </c>
      <c r="D20" s="156">
        <v>2</v>
      </c>
      <c r="E20" s="156" t="s">
        <v>48</v>
      </c>
      <c r="F20" s="156">
        <v>1</v>
      </c>
      <c r="G20" s="156" t="s">
        <v>42</v>
      </c>
      <c r="H20" s="157">
        <v>1000</v>
      </c>
      <c r="I20" s="157">
        <f t="shared" si="1"/>
        <v>2000</v>
      </c>
    </row>
    <row r="21" spans="1:9">
      <c r="A21" s="169"/>
      <c r="B21" s="170"/>
      <c r="C21" s="168" t="s">
        <v>49</v>
      </c>
      <c r="D21" s="156">
        <v>1</v>
      </c>
      <c r="E21" s="156" t="s">
        <v>48</v>
      </c>
      <c r="F21" s="156">
        <v>1</v>
      </c>
      <c r="G21" s="156" t="s">
        <v>42</v>
      </c>
      <c r="H21" s="157">
        <v>200</v>
      </c>
      <c r="I21" s="157">
        <f t="shared" si="1"/>
        <v>200</v>
      </c>
    </row>
    <row r="22" spans="1:10">
      <c r="A22" s="169"/>
      <c r="B22" s="170"/>
      <c r="C22" s="171" t="s">
        <v>50</v>
      </c>
      <c r="D22" s="172">
        <v>1</v>
      </c>
      <c r="E22" s="172" t="s">
        <v>51</v>
      </c>
      <c r="F22" s="172">
        <v>1</v>
      </c>
      <c r="G22" s="172" t="s">
        <v>42</v>
      </c>
      <c r="H22" s="173">
        <v>0</v>
      </c>
      <c r="I22" s="173">
        <f t="shared" si="1"/>
        <v>0</v>
      </c>
      <c r="J22" s="183" t="s">
        <v>52</v>
      </c>
    </row>
    <row r="23" spans="1:9">
      <c r="A23" s="169"/>
      <c r="B23" s="170"/>
      <c r="C23" s="168" t="s">
        <v>53</v>
      </c>
      <c r="D23" s="156">
        <v>10</v>
      </c>
      <c r="E23" s="156" t="s">
        <v>46</v>
      </c>
      <c r="F23" s="156">
        <v>1</v>
      </c>
      <c r="G23" s="156" t="s">
        <v>42</v>
      </c>
      <c r="H23" s="157">
        <v>650</v>
      </c>
      <c r="I23" s="157">
        <f t="shared" si="1"/>
        <v>6500</v>
      </c>
    </row>
    <row r="24" spans="1:9">
      <c r="A24" s="169"/>
      <c r="B24" s="170"/>
      <c r="C24" s="168" t="s">
        <v>54</v>
      </c>
      <c r="D24" s="156">
        <v>1</v>
      </c>
      <c r="E24" s="156" t="s">
        <v>48</v>
      </c>
      <c r="F24" s="156">
        <v>1</v>
      </c>
      <c r="G24" s="156" t="s">
        <v>42</v>
      </c>
      <c r="H24" s="157">
        <v>1000</v>
      </c>
      <c r="I24" s="157">
        <f t="shared" si="1"/>
        <v>1000</v>
      </c>
    </row>
    <row r="25" spans="1:9">
      <c r="A25" s="169"/>
      <c r="B25" s="170"/>
      <c r="C25" s="168" t="s">
        <v>49</v>
      </c>
      <c r="D25" s="156">
        <v>1</v>
      </c>
      <c r="E25" s="156" t="s">
        <v>48</v>
      </c>
      <c r="F25" s="156">
        <v>1</v>
      </c>
      <c r="G25" s="156" t="s">
        <v>42</v>
      </c>
      <c r="H25" s="157">
        <v>200</v>
      </c>
      <c r="I25" s="157">
        <f t="shared" si="1"/>
        <v>200</v>
      </c>
    </row>
    <row r="26" spans="1:9">
      <c r="A26" s="169"/>
      <c r="B26" s="170"/>
      <c r="C26" s="168" t="s">
        <v>55</v>
      </c>
      <c r="D26" s="156">
        <v>1</v>
      </c>
      <c r="E26" s="156" t="s">
        <v>37</v>
      </c>
      <c r="F26" s="156">
        <v>1</v>
      </c>
      <c r="G26" s="156" t="s">
        <v>42</v>
      </c>
      <c r="H26" s="157">
        <v>12000</v>
      </c>
      <c r="I26" s="157">
        <f t="shared" si="1"/>
        <v>12000</v>
      </c>
    </row>
    <row r="27" spans="1:9">
      <c r="A27" s="169"/>
      <c r="B27" s="170"/>
      <c r="C27" s="160" t="s">
        <v>56</v>
      </c>
      <c r="D27" s="161">
        <v>3</v>
      </c>
      <c r="E27" s="161" t="s">
        <v>57</v>
      </c>
      <c r="F27" s="161">
        <v>1</v>
      </c>
      <c r="G27" s="161" t="s">
        <v>42</v>
      </c>
      <c r="H27" s="162">
        <v>600</v>
      </c>
      <c r="I27" s="162">
        <f t="shared" si="1"/>
        <v>1800</v>
      </c>
    </row>
    <row r="28" spans="1:9">
      <c r="A28" s="169"/>
      <c r="B28" s="170"/>
      <c r="C28" s="160" t="s">
        <v>58</v>
      </c>
      <c r="D28" s="161">
        <v>2</v>
      </c>
      <c r="E28" s="161" t="s">
        <v>48</v>
      </c>
      <c r="F28" s="161">
        <v>1</v>
      </c>
      <c r="G28" s="161" t="s">
        <v>37</v>
      </c>
      <c r="H28" s="162">
        <v>200</v>
      </c>
      <c r="I28" s="162">
        <f t="shared" si="1"/>
        <v>400</v>
      </c>
    </row>
    <row r="29" spans="1:9">
      <c r="A29" s="169"/>
      <c r="B29" s="170"/>
      <c r="C29" s="160" t="s">
        <v>59</v>
      </c>
      <c r="D29" s="161">
        <v>1</v>
      </c>
      <c r="E29" s="161" t="s">
        <v>48</v>
      </c>
      <c r="F29" s="161">
        <v>1</v>
      </c>
      <c r="G29" s="161" t="s">
        <v>37</v>
      </c>
      <c r="H29" s="162">
        <v>600</v>
      </c>
      <c r="I29" s="162">
        <f t="shared" si="1"/>
        <v>600</v>
      </c>
    </row>
    <row r="30" spans="1:9">
      <c r="A30" s="169"/>
      <c r="B30" s="174"/>
      <c r="C30" s="160" t="s">
        <v>60</v>
      </c>
      <c r="D30" s="161">
        <v>2</v>
      </c>
      <c r="E30" s="161" t="s">
        <v>48</v>
      </c>
      <c r="F30" s="161">
        <v>1</v>
      </c>
      <c r="G30" s="161" t="s">
        <v>37</v>
      </c>
      <c r="H30" s="162">
        <v>600</v>
      </c>
      <c r="I30" s="162">
        <f t="shared" si="1"/>
        <v>1200</v>
      </c>
    </row>
    <row r="31" ht="12.95" customHeight="1" spans="1:9">
      <c r="A31" s="169"/>
      <c r="B31" s="167" t="s">
        <v>61</v>
      </c>
      <c r="C31" s="168" t="s">
        <v>62</v>
      </c>
      <c r="D31" s="156">
        <v>10</v>
      </c>
      <c r="E31" s="156" t="s">
        <v>57</v>
      </c>
      <c r="F31" s="156">
        <v>1</v>
      </c>
      <c r="G31" s="156" t="s">
        <v>42</v>
      </c>
      <c r="H31" s="157">
        <v>300</v>
      </c>
      <c r="I31" s="157">
        <f t="shared" si="1"/>
        <v>3000</v>
      </c>
    </row>
    <row r="32" spans="1:9">
      <c r="A32" s="169"/>
      <c r="B32" s="170"/>
      <c r="C32" s="168" t="s">
        <v>63</v>
      </c>
      <c r="D32" s="156">
        <v>21</v>
      </c>
      <c r="E32" s="156" t="s">
        <v>46</v>
      </c>
      <c r="F32" s="156">
        <v>1</v>
      </c>
      <c r="G32" s="156" t="s">
        <v>42</v>
      </c>
      <c r="H32" s="157">
        <v>200</v>
      </c>
      <c r="I32" s="157">
        <f t="shared" si="1"/>
        <v>4200</v>
      </c>
    </row>
    <row r="33" spans="1:9">
      <c r="A33" s="169"/>
      <c r="B33" s="170"/>
      <c r="C33" s="168" t="s">
        <v>64</v>
      </c>
      <c r="D33" s="156">
        <v>14</v>
      </c>
      <c r="E33" s="156" t="s">
        <v>65</v>
      </c>
      <c r="F33" s="156">
        <v>1</v>
      </c>
      <c r="G33" s="156" t="s">
        <v>42</v>
      </c>
      <c r="H33" s="157">
        <v>200</v>
      </c>
      <c r="I33" s="157">
        <f t="shared" si="1"/>
        <v>2800</v>
      </c>
    </row>
    <row r="34" spans="1:9">
      <c r="A34" s="169"/>
      <c r="B34" s="170"/>
      <c r="C34" s="168" t="s">
        <v>66</v>
      </c>
      <c r="D34" s="156">
        <v>4</v>
      </c>
      <c r="E34" s="156" t="s">
        <v>65</v>
      </c>
      <c r="F34" s="156">
        <v>1</v>
      </c>
      <c r="G34" s="156" t="s">
        <v>42</v>
      </c>
      <c r="H34" s="157">
        <v>500</v>
      </c>
      <c r="I34" s="157">
        <f t="shared" si="1"/>
        <v>2000</v>
      </c>
    </row>
    <row r="35" spans="1:9">
      <c r="A35" s="169"/>
      <c r="B35" s="170"/>
      <c r="C35" s="168" t="s">
        <v>67</v>
      </c>
      <c r="D35" s="156">
        <v>1</v>
      </c>
      <c r="E35" s="156" t="s">
        <v>36</v>
      </c>
      <c r="F35" s="156">
        <v>1</v>
      </c>
      <c r="G35" s="156" t="s">
        <v>42</v>
      </c>
      <c r="H35" s="157">
        <v>6000</v>
      </c>
      <c r="I35" s="157">
        <f t="shared" si="1"/>
        <v>6000</v>
      </c>
    </row>
    <row r="36" spans="1:9">
      <c r="A36" s="169"/>
      <c r="B36" s="170"/>
      <c r="C36" s="160" t="s">
        <v>68</v>
      </c>
      <c r="D36" s="161">
        <v>63</v>
      </c>
      <c r="E36" s="161" t="s">
        <v>65</v>
      </c>
      <c r="F36" s="161">
        <v>1</v>
      </c>
      <c r="G36" s="161" t="s">
        <v>42</v>
      </c>
      <c r="H36" s="162">
        <v>100</v>
      </c>
      <c r="I36" s="162">
        <f t="shared" si="1"/>
        <v>6300</v>
      </c>
    </row>
    <row r="37" spans="1:9">
      <c r="A37" s="169"/>
      <c r="B37" s="170"/>
      <c r="C37" s="168" t="s">
        <v>69</v>
      </c>
      <c r="D37" s="156">
        <v>130</v>
      </c>
      <c r="E37" s="156" t="s">
        <v>46</v>
      </c>
      <c r="F37" s="156">
        <v>1</v>
      </c>
      <c r="G37" s="156" t="s">
        <v>42</v>
      </c>
      <c r="H37" s="157">
        <v>25</v>
      </c>
      <c r="I37" s="157">
        <f t="shared" si="1"/>
        <v>3250</v>
      </c>
    </row>
    <row r="38" spans="1:9">
      <c r="A38" s="169"/>
      <c r="B38" s="174"/>
      <c r="C38" s="168" t="s">
        <v>70</v>
      </c>
      <c r="D38" s="156">
        <v>130</v>
      </c>
      <c r="E38" s="156" t="s">
        <v>46</v>
      </c>
      <c r="F38" s="156">
        <v>1</v>
      </c>
      <c r="G38" s="156" t="s">
        <v>42</v>
      </c>
      <c r="H38" s="157">
        <v>50</v>
      </c>
      <c r="I38" s="157">
        <f t="shared" si="1"/>
        <v>6500</v>
      </c>
    </row>
    <row r="39" spans="1:9">
      <c r="A39" s="169"/>
      <c r="B39" s="154" t="s">
        <v>71</v>
      </c>
      <c r="C39" s="168" t="s">
        <v>72</v>
      </c>
      <c r="D39" s="156">
        <v>54</v>
      </c>
      <c r="E39" s="156" t="s">
        <v>73</v>
      </c>
      <c r="F39" s="156">
        <v>1</v>
      </c>
      <c r="G39" s="156" t="s">
        <v>42</v>
      </c>
      <c r="H39" s="157">
        <v>50</v>
      </c>
      <c r="I39" s="157">
        <f t="shared" si="1"/>
        <v>2700</v>
      </c>
    </row>
    <row r="40" spans="1:9">
      <c r="A40" s="169"/>
      <c r="B40" s="154"/>
      <c r="C40" s="168" t="s">
        <v>74</v>
      </c>
      <c r="D40" s="156">
        <v>12</v>
      </c>
      <c r="E40" s="156" t="s">
        <v>57</v>
      </c>
      <c r="F40" s="156">
        <v>1</v>
      </c>
      <c r="G40" s="156" t="s">
        <v>42</v>
      </c>
      <c r="H40" s="157">
        <v>200</v>
      </c>
      <c r="I40" s="157">
        <f t="shared" si="1"/>
        <v>2400</v>
      </c>
    </row>
    <row r="41" spans="1:9">
      <c r="A41" s="169"/>
      <c r="B41" s="154"/>
      <c r="C41" s="168" t="s">
        <v>75</v>
      </c>
      <c r="D41" s="156">
        <v>30</v>
      </c>
      <c r="E41" s="156" t="s">
        <v>57</v>
      </c>
      <c r="F41" s="156">
        <v>1</v>
      </c>
      <c r="G41" s="156" t="s">
        <v>42</v>
      </c>
      <c r="H41" s="157">
        <v>200</v>
      </c>
      <c r="I41" s="157">
        <f t="shared" si="1"/>
        <v>6000</v>
      </c>
    </row>
    <row r="42" spans="1:9">
      <c r="A42" s="169"/>
      <c r="B42" s="154"/>
      <c r="C42" s="168" t="s">
        <v>76</v>
      </c>
      <c r="D42" s="156">
        <v>2</v>
      </c>
      <c r="E42" s="156" t="s">
        <v>57</v>
      </c>
      <c r="F42" s="156">
        <v>1</v>
      </c>
      <c r="G42" s="156" t="s">
        <v>42</v>
      </c>
      <c r="H42" s="157">
        <v>500</v>
      </c>
      <c r="I42" s="157">
        <f t="shared" si="1"/>
        <v>1000</v>
      </c>
    </row>
    <row r="43" spans="1:9">
      <c r="A43" s="169"/>
      <c r="B43" s="154"/>
      <c r="C43" s="168" t="s">
        <v>77</v>
      </c>
      <c r="D43" s="156">
        <v>2</v>
      </c>
      <c r="E43" s="156" t="s">
        <v>57</v>
      </c>
      <c r="F43" s="156">
        <v>1</v>
      </c>
      <c r="G43" s="156" t="s">
        <v>42</v>
      </c>
      <c r="H43" s="157">
        <v>700</v>
      </c>
      <c r="I43" s="157">
        <f t="shared" si="1"/>
        <v>1400</v>
      </c>
    </row>
    <row r="44" spans="1:9">
      <c r="A44" s="169"/>
      <c r="B44" s="154"/>
      <c r="C44" s="168" t="s">
        <v>78</v>
      </c>
      <c r="D44" s="156">
        <v>1</v>
      </c>
      <c r="E44" s="156" t="s">
        <v>57</v>
      </c>
      <c r="F44" s="156">
        <v>1</v>
      </c>
      <c r="G44" s="156" t="s">
        <v>42</v>
      </c>
      <c r="H44" s="157">
        <v>1500</v>
      </c>
      <c r="I44" s="157">
        <f t="shared" si="1"/>
        <v>1500</v>
      </c>
    </row>
    <row r="45" spans="1:9">
      <c r="A45" s="169"/>
      <c r="B45" s="154"/>
      <c r="C45" s="168" t="s">
        <v>79</v>
      </c>
      <c r="D45" s="156">
        <v>1</v>
      </c>
      <c r="E45" s="156" t="s">
        <v>57</v>
      </c>
      <c r="F45" s="156">
        <v>1</v>
      </c>
      <c r="G45" s="156" t="s">
        <v>42</v>
      </c>
      <c r="H45" s="157">
        <v>500</v>
      </c>
      <c r="I45" s="157">
        <f t="shared" si="1"/>
        <v>500</v>
      </c>
    </row>
    <row r="46" spans="1:9">
      <c r="A46" s="169"/>
      <c r="B46" s="170" t="s">
        <v>80</v>
      </c>
      <c r="C46" s="168" t="s">
        <v>81</v>
      </c>
      <c r="D46" s="175">
        <v>4</v>
      </c>
      <c r="E46" s="156" t="s">
        <v>57</v>
      </c>
      <c r="F46" s="156">
        <v>1</v>
      </c>
      <c r="G46" s="156" t="s">
        <v>42</v>
      </c>
      <c r="H46" s="176">
        <v>800</v>
      </c>
      <c r="I46" s="157">
        <f t="shared" si="1"/>
        <v>3200</v>
      </c>
    </row>
    <row r="47" spans="1:9">
      <c r="A47" s="169"/>
      <c r="B47" s="170"/>
      <c r="C47" s="168" t="s">
        <v>82</v>
      </c>
      <c r="D47" s="175">
        <v>4</v>
      </c>
      <c r="E47" s="156" t="s">
        <v>57</v>
      </c>
      <c r="F47" s="156">
        <v>1</v>
      </c>
      <c r="G47" s="156" t="s">
        <v>42</v>
      </c>
      <c r="H47" s="176">
        <v>800</v>
      </c>
      <c r="I47" s="157">
        <f t="shared" si="1"/>
        <v>3200</v>
      </c>
    </row>
    <row r="48" spans="1:9">
      <c r="A48" s="169"/>
      <c r="B48" s="170"/>
      <c r="C48" s="168" t="s">
        <v>83</v>
      </c>
      <c r="D48" s="175">
        <v>2</v>
      </c>
      <c r="E48" s="156" t="s">
        <v>57</v>
      </c>
      <c r="F48" s="156">
        <v>1</v>
      </c>
      <c r="G48" s="156" t="s">
        <v>42</v>
      </c>
      <c r="H48" s="176">
        <v>800</v>
      </c>
      <c r="I48" s="157">
        <f t="shared" si="1"/>
        <v>1600</v>
      </c>
    </row>
    <row r="49" spans="1:9">
      <c r="A49" s="169"/>
      <c r="B49" s="170"/>
      <c r="C49" s="168" t="s">
        <v>84</v>
      </c>
      <c r="D49" s="175">
        <v>4</v>
      </c>
      <c r="E49" s="156" t="s">
        <v>57</v>
      </c>
      <c r="F49" s="156">
        <v>1</v>
      </c>
      <c r="G49" s="156" t="s">
        <v>42</v>
      </c>
      <c r="H49" s="176">
        <v>600</v>
      </c>
      <c r="I49" s="157">
        <f t="shared" si="1"/>
        <v>2400</v>
      </c>
    </row>
    <row r="50" spans="1:9">
      <c r="A50" s="169"/>
      <c r="B50" s="170"/>
      <c r="C50" s="168" t="s">
        <v>85</v>
      </c>
      <c r="D50" s="175">
        <v>4</v>
      </c>
      <c r="E50" s="156" t="s">
        <v>57</v>
      </c>
      <c r="F50" s="156">
        <v>1</v>
      </c>
      <c r="G50" s="156" t="s">
        <v>42</v>
      </c>
      <c r="H50" s="176">
        <v>800</v>
      </c>
      <c r="I50" s="157">
        <f t="shared" si="1"/>
        <v>3200</v>
      </c>
    </row>
    <row r="51" spans="1:9">
      <c r="A51" s="169"/>
      <c r="B51" s="170"/>
      <c r="C51" s="168" t="s">
        <v>86</v>
      </c>
      <c r="D51" s="175">
        <v>1</v>
      </c>
      <c r="E51" s="156" t="s">
        <v>57</v>
      </c>
      <c r="F51" s="156">
        <v>1</v>
      </c>
      <c r="G51" s="156" t="s">
        <v>42</v>
      </c>
      <c r="H51" s="176">
        <v>1500</v>
      </c>
      <c r="I51" s="157">
        <f t="shared" si="1"/>
        <v>1500</v>
      </c>
    </row>
    <row r="52" spans="1:9">
      <c r="A52" s="169"/>
      <c r="B52" s="170"/>
      <c r="C52" s="168" t="s">
        <v>87</v>
      </c>
      <c r="D52" s="175">
        <v>4</v>
      </c>
      <c r="E52" s="156" t="s">
        <v>57</v>
      </c>
      <c r="F52" s="156">
        <v>1</v>
      </c>
      <c r="G52" s="156" t="s">
        <v>42</v>
      </c>
      <c r="H52" s="176">
        <v>200</v>
      </c>
      <c r="I52" s="157">
        <f t="shared" si="1"/>
        <v>800</v>
      </c>
    </row>
    <row r="53" spans="1:9">
      <c r="A53" s="169"/>
      <c r="B53" s="170"/>
      <c r="C53" s="168" t="s">
        <v>88</v>
      </c>
      <c r="D53" s="175">
        <v>4</v>
      </c>
      <c r="E53" s="156" t="s">
        <v>57</v>
      </c>
      <c r="F53" s="156">
        <v>1</v>
      </c>
      <c r="G53" s="156" t="s">
        <v>42</v>
      </c>
      <c r="H53" s="176">
        <v>200</v>
      </c>
      <c r="I53" s="157">
        <f t="shared" si="1"/>
        <v>800</v>
      </c>
    </row>
    <row r="54" spans="1:9">
      <c r="A54" s="169"/>
      <c r="B54" s="170"/>
      <c r="C54" s="168" t="s">
        <v>89</v>
      </c>
      <c r="D54" s="175">
        <v>1</v>
      </c>
      <c r="E54" s="156" t="s">
        <v>51</v>
      </c>
      <c r="F54" s="156">
        <v>1</v>
      </c>
      <c r="G54" s="156" t="s">
        <v>42</v>
      </c>
      <c r="H54" s="176">
        <v>500</v>
      </c>
      <c r="I54" s="157">
        <f t="shared" si="1"/>
        <v>500</v>
      </c>
    </row>
    <row r="55" spans="1:9">
      <c r="A55" s="169"/>
      <c r="B55" s="167" t="s">
        <v>90</v>
      </c>
      <c r="C55" s="168" t="s">
        <v>91</v>
      </c>
      <c r="D55" s="175">
        <v>2</v>
      </c>
      <c r="E55" s="175" t="s">
        <v>25</v>
      </c>
      <c r="F55" s="156">
        <v>1</v>
      </c>
      <c r="G55" s="156" t="s">
        <v>42</v>
      </c>
      <c r="H55" s="176">
        <v>1000</v>
      </c>
      <c r="I55" s="157">
        <f t="shared" si="1"/>
        <v>2000</v>
      </c>
    </row>
    <row r="56" spans="1:9">
      <c r="A56" s="169"/>
      <c r="B56" s="170"/>
      <c r="C56" s="168" t="s">
        <v>92</v>
      </c>
      <c r="D56" s="175">
        <v>1</v>
      </c>
      <c r="E56" s="156" t="s">
        <v>57</v>
      </c>
      <c r="F56" s="156">
        <v>1</v>
      </c>
      <c r="G56" s="156" t="s">
        <v>42</v>
      </c>
      <c r="H56" s="176">
        <v>1000</v>
      </c>
      <c r="I56" s="157">
        <f t="shared" si="1"/>
        <v>1000</v>
      </c>
    </row>
    <row r="57" spans="1:10">
      <c r="A57" s="169"/>
      <c r="B57" s="174"/>
      <c r="C57" s="171" t="s">
        <v>93</v>
      </c>
      <c r="D57" s="172">
        <v>10</v>
      </c>
      <c r="E57" s="172" t="s">
        <v>25</v>
      </c>
      <c r="F57" s="172">
        <v>1</v>
      </c>
      <c r="G57" s="172" t="s">
        <v>42</v>
      </c>
      <c r="H57" s="173">
        <v>300</v>
      </c>
      <c r="I57" s="173">
        <f t="shared" si="1"/>
        <v>3000</v>
      </c>
      <c r="J57" s="183" t="s">
        <v>94</v>
      </c>
    </row>
    <row r="58" spans="1:9">
      <c r="A58" s="169"/>
      <c r="B58" s="167" t="s">
        <v>95</v>
      </c>
      <c r="C58" s="168" t="s">
        <v>96</v>
      </c>
      <c r="D58" s="175">
        <v>1</v>
      </c>
      <c r="E58" s="156" t="s">
        <v>97</v>
      </c>
      <c r="F58" s="175">
        <v>2</v>
      </c>
      <c r="G58" s="156" t="s">
        <v>98</v>
      </c>
      <c r="H58" s="176">
        <v>600</v>
      </c>
      <c r="I58" s="157">
        <f t="shared" si="1"/>
        <v>1200</v>
      </c>
    </row>
    <row r="59" spans="1:9">
      <c r="A59" s="169"/>
      <c r="B59" s="174"/>
      <c r="C59" s="168" t="s">
        <v>99</v>
      </c>
      <c r="D59" s="156">
        <v>3</v>
      </c>
      <c r="E59" s="156" t="s">
        <v>97</v>
      </c>
      <c r="F59" s="156">
        <v>2</v>
      </c>
      <c r="G59" s="156" t="s">
        <v>98</v>
      </c>
      <c r="H59" s="157">
        <v>600</v>
      </c>
      <c r="I59" s="157">
        <f t="shared" si="1"/>
        <v>3600</v>
      </c>
    </row>
    <row r="60" spans="1:9">
      <c r="A60" s="150" t="s">
        <v>100</v>
      </c>
      <c r="B60" s="150"/>
      <c r="C60" s="150"/>
      <c r="D60" s="150"/>
      <c r="E60" s="150"/>
      <c r="F60" s="150"/>
      <c r="G60" s="150"/>
      <c r="H60" s="150"/>
      <c r="I60" s="182">
        <f>SUM(I17:I59)</f>
        <v>172950</v>
      </c>
    </row>
    <row r="61" ht="26" spans="1:9">
      <c r="A61" s="177" t="s">
        <v>101</v>
      </c>
      <c r="B61" s="178" t="s">
        <v>102</v>
      </c>
      <c r="C61" s="168" t="s">
        <v>103</v>
      </c>
      <c r="D61" s="156">
        <v>10</v>
      </c>
      <c r="E61" s="156" t="s">
        <v>57</v>
      </c>
      <c r="F61" s="156">
        <v>1</v>
      </c>
      <c r="G61" s="156" t="s">
        <v>42</v>
      </c>
      <c r="H61" s="157">
        <v>260</v>
      </c>
      <c r="I61" s="157">
        <f t="shared" ref="I61:I67" si="2">D61*F61*H61</f>
        <v>2600</v>
      </c>
    </row>
    <row r="62" spans="1:9">
      <c r="A62" s="179"/>
      <c r="B62" s="180" t="s">
        <v>104</v>
      </c>
      <c r="C62" s="160" t="s">
        <v>105</v>
      </c>
      <c r="D62" s="161">
        <v>20</v>
      </c>
      <c r="E62" s="161" t="s">
        <v>57</v>
      </c>
      <c r="F62" s="161">
        <v>1</v>
      </c>
      <c r="G62" s="161" t="s">
        <v>42</v>
      </c>
      <c r="H62" s="162">
        <v>8</v>
      </c>
      <c r="I62" s="162">
        <f t="shared" si="2"/>
        <v>160</v>
      </c>
    </row>
    <row r="63" spans="1:9">
      <c r="A63" s="179"/>
      <c r="B63" s="181" t="s">
        <v>106</v>
      </c>
      <c r="C63" s="160" t="s">
        <v>107</v>
      </c>
      <c r="D63" s="161">
        <v>40</v>
      </c>
      <c r="E63" s="161" t="s">
        <v>57</v>
      </c>
      <c r="F63" s="161">
        <v>1</v>
      </c>
      <c r="G63" s="161" t="s">
        <v>42</v>
      </c>
      <c r="H63" s="162">
        <v>5</v>
      </c>
      <c r="I63" s="162">
        <f t="shared" si="2"/>
        <v>200</v>
      </c>
    </row>
    <row r="64" spans="1:9">
      <c r="A64" s="179"/>
      <c r="B64" s="180" t="s">
        <v>108</v>
      </c>
      <c r="C64" s="160"/>
      <c r="D64" s="161">
        <v>4</v>
      </c>
      <c r="E64" s="161" t="s">
        <v>57</v>
      </c>
      <c r="F64" s="161">
        <v>1</v>
      </c>
      <c r="G64" s="161" t="s">
        <v>42</v>
      </c>
      <c r="H64" s="162">
        <v>60</v>
      </c>
      <c r="I64" s="162">
        <f t="shared" si="2"/>
        <v>240</v>
      </c>
    </row>
    <row r="65" spans="1:9">
      <c r="A65" s="179"/>
      <c r="B65" s="180" t="s">
        <v>109</v>
      </c>
      <c r="C65" s="160"/>
      <c r="D65" s="161">
        <v>50</v>
      </c>
      <c r="E65" s="161" t="s">
        <v>110</v>
      </c>
      <c r="F65" s="161">
        <v>1</v>
      </c>
      <c r="G65" s="161" t="s">
        <v>42</v>
      </c>
      <c r="H65" s="162">
        <v>2</v>
      </c>
      <c r="I65" s="162">
        <f t="shared" si="2"/>
        <v>100</v>
      </c>
    </row>
    <row r="66" spans="1:9">
      <c r="A66" s="179"/>
      <c r="B66" s="160" t="s">
        <v>111</v>
      </c>
      <c r="C66" s="160" t="s">
        <v>112</v>
      </c>
      <c r="D66" s="184">
        <v>22</v>
      </c>
      <c r="E66" s="184" t="s">
        <v>57</v>
      </c>
      <c r="F66" s="184">
        <v>1</v>
      </c>
      <c r="G66" s="184" t="s">
        <v>42</v>
      </c>
      <c r="H66" s="185">
        <v>160</v>
      </c>
      <c r="I66" s="162">
        <f t="shared" si="2"/>
        <v>3520</v>
      </c>
    </row>
    <row r="67" spans="1:9">
      <c r="A67" s="186"/>
      <c r="B67" s="178" t="s">
        <v>113</v>
      </c>
      <c r="C67" s="168" t="s">
        <v>114</v>
      </c>
      <c r="D67" s="175">
        <v>200</v>
      </c>
      <c r="E67" s="175" t="s">
        <v>57</v>
      </c>
      <c r="F67" s="175">
        <v>1</v>
      </c>
      <c r="G67" s="175" t="s">
        <v>42</v>
      </c>
      <c r="H67" s="176">
        <v>25</v>
      </c>
      <c r="I67" s="162">
        <f t="shared" si="2"/>
        <v>5000</v>
      </c>
    </row>
    <row r="68" spans="1:9">
      <c r="A68" s="187" t="s">
        <v>115</v>
      </c>
      <c r="B68" s="188"/>
      <c r="C68" s="188"/>
      <c r="D68" s="188"/>
      <c r="E68" s="188"/>
      <c r="F68" s="188"/>
      <c r="G68" s="188"/>
      <c r="H68" s="189"/>
      <c r="I68" s="182">
        <f>SUM(I61:I67)</f>
        <v>11820</v>
      </c>
    </row>
    <row r="69" ht="15" spans="1:9">
      <c r="A69" s="153" t="s">
        <v>116</v>
      </c>
      <c r="B69" s="178" t="s">
        <v>117</v>
      </c>
      <c r="C69" s="190"/>
      <c r="D69" s="175">
        <v>200</v>
      </c>
      <c r="E69" s="175" t="s">
        <v>57</v>
      </c>
      <c r="F69" s="175">
        <v>1</v>
      </c>
      <c r="G69" s="175" t="s">
        <v>42</v>
      </c>
      <c r="H69" s="176">
        <v>179</v>
      </c>
      <c r="I69" s="157">
        <f t="shared" ref="I69:I71" si="3">D69*F69*H69</f>
        <v>35800</v>
      </c>
    </row>
    <row r="70" s="138" customFormat="1" spans="1:9">
      <c r="A70" s="158"/>
      <c r="B70" s="191" t="s">
        <v>118</v>
      </c>
      <c r="C70" s="192" t="s">
        <v>119</v>
      </c>
      <c r="D70" s="175">
        <v>50</v>
      </c>
      <c r="E70" s="175" t="s">
        <v>110</v>
      </c>
      <c r="F70" s="175">
        <v>1</v>
      </c>
      <c r="G70" s="175" t="s">
        <v>42</v>
      </c>
      <c r="H70" s="176">
        <v>15</v>
      </c>
      <c r="I70" s="157">
        <f t="shared" si="3"/>
        <v>750</v>
      </c>
    </row>
    <row r="71" spans="1:9">
      <c r="A71" s="158"/>
      <c r="B71" s="178" t="s">
        <v>120</v>
      </c>
      <c r="C71" s="193" t="s">
        <v>121</v>
      </c>
      <c r="D71" s="175">
        <v>5</v>
      </c>
      <c r="E71" s="175" t="s">
        <v>57</v>
      </c>
      <c r="F71" s="175">
        <v>1</v>
      </c>
      <c r="G71" s="175" t="s">
        <v>42</v>
      </c>
      <c r="H71" s="176">
        <v>3999</v>
      </c>
      <c r="I71" s="157">
        <f t="shared" si="3"/>
        <v>19995</v>
      </c>
    </row>
    <row r="72" spans="1:9">
      <c r="A72" s="187" t="s">
        <v>122</v>
      </c>
      <c r="B72" s="188"/>
      <c r="C72" s="188"/>
      <c r="D72" s="188"/>
      <c r="E72" s="188"/>
      <c r="F72" s="188"/>
      <c r="G72" s="188"/>
      <c r="H72" s="189"/>
      <c r="I72" s="182">
        <f>SUM(I69:I71)</f>
        <v>56545</v>
      </c>
    </row>
    <row r="73" spans="1:9">
      <c r="A73" s="194" t="s">
        <v>123</v>
      </c>
      <c r="B73" s="154" t="s">
        <v>124</v>
      </c>
      <c r="C73" s="195" t="s">
        <v>125</v>
      </c>
      <c r="D73" s="156">
        <v>2</v>
      </c>
      <c r="E73" s="156" t="s">
        <v>98</v>
      </c>
      <c r="F73" s="156">
        <v>1</v>
      </c>
      <c r="G73" s="156" t="s">
        <v>42</v>
      </c>
      <c r="H73" s="196">
        <v>1000</v>
      </c>
      <c r="I73" s="176">
        <f>D73*F73*H73</f>
        <v>2000</v>
      </c>
    </row>
    <row r="74" spans="1:9">
      <c r="A74" s="187" t="s">
        <v>126</v>
      </c>
      <c r="B74" s="188"/>
      <c r="C74" s="188"/>
      <c r="D74" s="188"/>
      <c r="E74" s="188"/>
      <c r="F74" s="188"/>
      <c r="G74" s="188"/>
      <c r="H74" s="189"/>
      <c r="I74" s="182">
        <f>SUM(I73:I73)</f>
        <v>2000</v>
      </c>
    </row>
    <row r="75" spans="1:10">
      <c r="A75" s="153" t="s">
        <v>127</v>
      </c>
      <c r="B75" s="197" t="s">
        <v>128</v>
      </c>
      <c r="C75" s="198" t="s">
        <v>129</v>
      </c>
      <c r="D75" s="199">
        <v>2</v>
      </c>
      <c r="E75" s="199" t="s">
        <v>25</v>
      </c>
      <c r="F75" s="199">
        <v>1</v>
      </c>
      <c r="G75" s="199" t="s">
        <v>42</v>
      </c>
      <c r="H75" s="200">
        <v>4000</v>
      </c>
      <c r="I75" s="212">
        <f>D75*F75*H75</f>
        <v>8000</v>
      </c>
      <c r="J75" s="213" t="s">
        <v>130</v>
      </c>
    </row>
    <row r="76" spans="1:10">
      <c r="A76" s="158"/>
      <c r="B76" s="197" t="s">
        <v>131</v>
      </c>
      <c r="C76" s="198"/>
      <c r="D76" s="199">
        <v>2</v>
      </c>
      <c r="E76" s="199" t="s">
        <v>48</v>
      </c>
      <c r="F76" s="199">
        <v>1</v>
      </c>
      <c r="G76" s="199" t="s">
        <v>42</v>
      </c>
      <c r="H76" s="200">
        <v>2500</v>
      </c>
      <c r="I76" s="212">
        <f>D76*F76*H76</f>
        <v>5000</v>
      </c>
      <c r="J76" s="213"/>
    </row>
    <row r="77" spans="1:10">
      <c r="A77" s="158"/>
      <c r="B77" s="197" t="s">
        <v>132</v>
      </c>
      <c r="C77" s="198" t="s">
        <v>133</v>
      </c>
      <c r="D77" s="199">
        <v>1</v>
      </c>
      <c r="E77" s="199" t="s">
        <v>37</v>
      </c>
      <c r="F77" s="199">
        <v>1</v>
      </c>
      <c r="G77" s="199" t="s">
        <v>42</v>
      </c>
      <c r="H77" s="201">
        <v>15000</v>
      </c>
      <c r="I77" s="212">
        <f t="shared" ref="I77:I85" si="4">D77*F77*H77</f>
        <v>15000</v>
      </c>
      <c r="J77" s="213" t="s">
        <v>134</v>
      </c>
    </row>
    <row r="78" ht="15" customHeight="1" spans="1:10">
      <c r="A78" s="158"/>
      <c r="B78" s="197" t="s">
        <v>135</v>
      </c>
      <c r="C78" s="198" t="s">
        <v>136</v>
      </c>
      <c r="D78" s="199">
        <v>5</v>
      </c>
      <c r="E78" s="199" t="s">
        <v>25</v>
      </c>
      <c r="F78" s="199">
        <v>1</v>
      </c>
      <c r="G78" s="199" t="s">
        <v>37</v>
      </c>
      <c r="H78" s="201">
        <v>1500</v>
      </c>
      <c r="I78" s="212">
        <f t="shared" si="4"/>
        <v>7500</v>
      </c>
      <c r="J78" s="213"/>
    </row>
    <row r="79" ht="15" customHeight="1" spans="1:10">
      <c r="A79" s="158"/>
      <c r="B79" s="202" t="s">
        <v>137</v>
      </c>
      <c r="C79" s="160" t="s">
        <v>138</v>
      </c>
      <c r="D79" s="161">
        <v>1</v>
      </c>
      <c r="E79" s="161" t="s">
        <v>36</v>
      </c>
      <c r="F79" s="161">
        <v>1</v>
      </c>
      <c r="G79" s="161" t="s">
        <v>37</v>
      </c>
      <c r="H79" s="203">
        <v>3000</v>
      </c>
      <c r="I79" s="162">
        <f t="shared" si="4"/>
        <v>3000</v>
      </c>
      <c r="J79" s="214"/>
    </row>
    <row r="80" spans="1:10">
      <c r="A80" s="158"/>
      <c r="B80" s="202" t="s">
        <v>139</v>
      </c>
      <c r="C80" s="160" t="s">
        <v>140</v>
      </c>
      <c r="D80" s="161">
        <v>2</v>
      </c>
      <c r="E80" s="161" t="s">
        <v>25</v>
      </c>
      <c r="F80" s="161">
        <v>1</v>
      </c>
      <c r="G80" s="161" t="s">
        <v>141</v>
      </c>
      <c r="H80" s="203">
        <v>800</v>
      </c>
      <c r="I80" s="162">
        <f t="shared" si="4"/>
        <v>1600</v>
      </c>
      <c r="J80" s="214"/>
    </row>
    <row r="81" spans="1:10">
      <c r="A81" s="158"/>
      <c r="B81" s="204" t="s">
        <v>142</v>
      </c>
      <c r="C81" s="171"/>
      <c r="D81" s="172">
        <v>4</v>
      </c>
      <c r="E81" s="172" t="s">
        <v>25</v>
      </c>
      <c r="F81" s="172">
        <v>1</v>
      </c>
      <c r="G81" s="172" t="s">
        <v>141</v>
      </c>
      <c r="H81" s="173">
        <v>0</v>
      </c>
      <c r="I81" s="173">
        <f t="shared" si="4"/>
        <v>0</v>
      </c>
      <c r="J81" s="215" t="s">
        <v>143</v>
      </c>
    </row>
    <row r="82" spans="1:10">
      <c r="A82" s="158"/>
      <c r="B82" s="202" t="s">
        <v>144</v>
      </c>
      <c r="C82" s="160"/>
      <c r="D82" s="161">
        <v>1</v>
      </c>
      <c r="E82" s="161" t="s">
        <v>25</v>
      </c>
      <c r="F82" s="161">
        <v>1</v>
      </c>
      <c r="G82" s="161" t="s">
        <v>141</v>
      </c>
      <c r="H82" s="203">
        <v>3000</v>
      </c>
      <c r="I82" s="162">
        <f t="shared" si="4"/>
        <v>3000</v>
      </c>
      <c r="J82" s="215"/>
    </row>
    <row r="83" spans="1:10">
      <c r="A83" s="158"/>
      <c r="B83" s="154" t="s">
        <v>145</v>
      </c>
      <c r="C83" s="195" t="s">
        <v>146</v>
      </c>
      <c r="D83" s="156">
        <v>4</v>
      </c>
      <c r="E83" s="156" t="s">
        <v>25</v>
      </c>
      <c r="F83" s="156">
        <v>1</v>
      </c>
      <c r="G83" s="156" t="s">
        <v>141</v>
      </c>
      <c r="H83" s="196">
        <v>400</v>
      </c>
      <c r="I83" s="157">
        <f t="shared" si="4"/>
        <v>1600</v>
      </c>
      <c r="J83" s="215"/>
    </row>
    <row r="84" spans="1:10">
      <c r="A84" s="158"/>
      <c r="B84" s="204" t="s">
        <v>147</v>
      </c>
      <c r="C84" s="171" t="s">
        <v>129</v>
      </c>
      <c r="D84" s="172">
        <v>1</v>
      </c>
      <c r="E84" s="172" t="s">
        <v>25</v>
      </c>
      <c r="F84" s="172">
        <v>1</v>
      </c>
      <c r="G84" s="172" t="s">
        <v>141</v>
      </c>
      <c r="H84" s="173">
        <v>3000</v>
      </c>
      <c r="I84" s="173">
        <f t="shared" si="4"/>
        <v>3000</v>
      </c>
      <c r="J84" s="183" t="s">
        <v>148</v>
      </c>
    </row>
    <row r="85" spans="1:10">
      <c r="A85" s="165"/>
      <c r="B85" s="204" t="s">
        <v>149</v>
      </c>
      <c r="C85" s="171" t="s">
        <v>129</v>
      </c>
      <c r="D85" s="172">
        <v>1</v>
      </c>
      <c r="E85" s="172" t="s">
        <v>25</v>
      </c>
      <c r="F85" s="172">
        <v>2</v>
      </c>
      <c r="G85" s="172" t="s">
        <v>141</v>
      </c>
      <c r="H85" s="173">
        <v>2500</v>
      </c>
      <c r="I85" s="173">
        <f t="shared" si="4"/>
        <v>5000</v>
      </c>
      <c r="J85" s="216" t="s">
        <v>150</v>
      </c>
    </row>
    <row r="86" spans="1:10">
      <c r="A86" s="187" t="s">
        <v>151</v>
      </c>
      <c r="B86" s="188"/>
      <c r="C86" s="188"/>
      <c r="D86" s="188"/>
      <c r="E86" s="188"/>
      <c r="F86" s="188"/>
      <c r="G86" s="188"/>
      <c r="H86" s="189"/>
      <c r="I86" s="182">
        <f>SUM(I75:I85)</f>
        <v>52700</v>
      </c>
      <c r="J86" s="215"/>
    </row>
    <row r="87" spans="1:10">
      <c r="A87" s="205" t="s">
        <v>152</v>
      </c>
      <c r="B87" s="197" t="s">
        <v>153</v>
      </c>
      <c r="C87" s="198" t="s">
        <v>154</v>
      </c>
      <c r="D87" s="199">
        <v>1</v>
      </c>
      <c r="E87" s="199" t="s">
        <v>37</v>
      </c>
      <c r="F87" s="199">
        <v>1</v>
      </c>
      <c r="G87" s="199" t="s">
        <v>42</v>
      </c>
      <c r="H87" s="201">
        <v>20000</v>
      </c>
      <c r="I87" s="200">
        <f>D87*F87*H87</f>
        <v>20000</v>
      </c>
      <c r="J87" s="213" t="s">
        <v>155</v>
      </c>
    </row>
    <row r="88" spans="1:10">
      <c r="A88" s="206"/>
      <c r="B88" s="197" t="s">
        <v>156</v>
      </c>
      <c r="C88" s="198"/>
      <c r="D88" s="199">
        <v>1</v>
      </c>
      <c r="E88" s="199" t="s">
        <v>37</v>
      </c>
      <c r="F88" s="199">
        <v>1</v>
      </c>
      <c r="G88" s="199" t="s">
        <v>42</v>
      </c>
      <c r="H88" s="201">
        <v>15000</v>
      </c>
      <c r="I88" s="200">
        <f>D88*F88*H88</f>
        <v>15000</v>
      </c>
      <c r="J88" s="213"/>
    </row>
    <row r="89" spans="1:10">
      <c r="A89" s="206"/>
      <c r="B89" s="154" t="s">
        <v>157</v>
      </c>
      <c r="C89" s="195"/>
      <c r="D89" s="156">
        <v>2</v>
      </c>
      <c r="E89" s="156" t="s">
        <v>57</v>
      </c>
      <c r="F89" s="156">
        <v>1</v>
      </c>
      <c r="G89" s="156" t="s">
        <v>42</v>
      </c>
      <c r="H89" s="196">
        <v>4000</v>
      </c>
      <c r="I89" s="176">
        <f>D89*F89*H89</f>
        <v>8000</v>
      </c>
      <c r="J89" s="213"/>
    </row>
    <row r="90" spans="1:10">
      <c r="A90" s="206"/>
      <c r="B90" s="197" t="s">
        <v>158</v>
      </c>
      <c r="C90" s="198" t="s">
        <v>159</v>
      </c>
      <c r="D90" s="199">
        <v>1</v>
      </c>
      <c r="E90" s="199" t="s">
        <v>37</v>
      </c>
      <c r="F90" s="199">
        <v>1</v>
      </c>
      <c r="G90" s="199" t="s">
        <v>42</v>
      </c>
      <c r="H90" s="201">
        <v>15000</v>
      </c>
      <c r="I90" s="200">
        <f>D90*F90*H90</f>
        <v>15000</v>
      </c>
      <c r="J90" s="213"/>
    </row>
    <row r="91" spans="1:10">
      <c r="A91" s="207"/>
      <c r="B91" s="204" t="s">
        <v>152</v>
      </c>
      <c r="C91" s="171"/>
      <c r="D91" s="172">
        <v>1</v>
      </c>
      <c r="E91" s="172" t="s">
        <v>36</v>
      </c>
      <c r="F91" s="172">
        <v>1</v>
      </c>
      <c r="G91" s="172" t="s">
        <v>42</v>
      </c>
      <c r="H91" s="173">
        <v>0</v>
      </c>
      <c r="I91" s="173">
        <f>D91*F91*H91</f>
        <v>0</v>
      </c>
      <c r="J91" s="183" t="s">
        <v>160</v>
      </c>
    </row>
    <row r="92" spans="1:9">
      <c r="A92" s="187" t="s">
        <v>161</v>
      </c>
      <c r="B92" s="188"/>
      <c r="C92" s="188"/>
      <c r="D92" s="188"/>
      <c r="E92" s="188"/>
      <c r="F92" s="188"/>
      <c r="G92" s="188"/>
      <c r="H92" s="189"/>
      <c r="I92" s="182">
        <f>SUM(I87:I91)</f>
        <v>58000</v>
      </c>
    </row>
    <row r="93" spans="1:9">
      <c r="A93" s="208" t="s">
        <v>162</v>
      </c>
      <c r="B93" s="209"/>
      <c r="C93" s="209"/>
      <c r="D93" s="209"/>
      <c r="E93" s="209"/>
      <c r="F93" s="209"/>
      <c r="G93" s="209"/>
      <c r="H93" s="210"/>
      <c r="I93" s="217">
        <f>I92+I86+I74+I72+I68+I60+I16</f>
        <v>456495</v>
      </c>
    </row>
    <row r="94" spans="1:9">
      <c r="A94" s="208" t="s">
        <v>163</v>
      </c>
      <c r="B94" s="209"/>
      <c r="C94" s="209"/>
      <c r="D94" s="209"/>
      <c r="E94" s="209"/>
      <c r="F94" s="209"/>
      <c r="G94" s="209"/>
      <c r="H94" s="210"/>
      <c r="I94" s="217">
        <f>I93*0.1</f>
        <v>45649.5</v>
      </c>
    </row>
    <row r="95" spans="1:9">
      <c r="A95" s="208" t="s">
        <v>164</v>
      </c>
      <c r="B95" s="209"/>
      <c r="C95" s="209"/>
      <c r="D95" s="209"/>
      <c r="E95" s="209"/>
      <c r="F95" s="209"/>
      <c r="G95" s="209"/>
      <c r="H95" s="210"/>
      <c r="I95" s="217">
        <f>(I93+I94)*0.06</f>
        <v>30128.67</v>
      </c>
    </row>
    <row r="96" spans="1:9">
      <c r="A96" s="208" t="s">
        <v>165</v>
      </c>
      <c r="B96" s="209"/>
      <c r="C96" s="209"/>
      <c r="D96" s="209"/>
      <c r="E96" s="209"/>
      <c r="F96" s="209"/>
      <c r="G96" s="209"/>
      <c r="H96" s="210"/>
      <c r="I96" s="217">
        <f>I93+I94+I95</f>
        <v>532273.17</v>
      </c>
    </row>
    <row r="97" spans="1:9">
      <c r="A97" s="211" t="s">
        <v>166</v>
      </c>
      <c r="B97" s="178" t="s">
        <v>167</v>
      </c>
      <c r="C97" s="193" t="s">
        <v>168</v>
      </c>
      <c r="D97" s="175">
        <v>10</v>
      </c>
      <c r="E97" s="175" t="s">
        <v>57</v>
      </c>
      <c r="F97" s="175">
        <v>1</v>
      </c>
      <c r="G97" s="175" t="s">
        <v>42</v>
      </c>
      <c r="H97" s="176">
        <v>1699</v>
      </c>
      <c r="I97" s="157">
        <f>D97*F97*H97</f>
        <v>16990</v>
      </c>
    </row>
    <row r="98" spans="1:9">
      <c r="A98" s="211"/>
      <c r="B98" s="178" t="s">
        <v>169</v>
      </c>
      <c r="C98" s="193" t="s">
        <v>170</v>
      </c>
      <c r="D98" s="175">
        <v>20</v>
      </c>
      <c r="E98" s="175" t="s">
        <v>57</v>
      </c>
      <c r="F98" s="175">
        <v>1</v>
      </c>
      <c r="G98" s="175" t="s">
        <v>42</v>
      </c>
      <c r="H98" s="176">
        <v>1299</v>
      </c>
      <c r="I98" s="157">
        <f>D98*F98*H98</f>
        <v>25980</v>
      </c>
    </row>
    <row r="99" spans="1:9">
      <c r="A99" s="211"/>
      <c r="B99" s="178" t="s">
        <v>171</v>
      </c>
      <c r="C99" s="193" t="s">
        <v>172</v>
      </c>
      <c r="D99" s="175">
        <v>30</v>
      </c>
      <c r="E99" s="175" t="s">
        <v>57</v>
      </c>
      <c r="F99" s="175">
        <v>1</v>
      </c>
      <c r="G99" s="175" t="s">
        <v>42</v>
      </c>
      <c r="H99" s="176">
        <v>409</v>
      </c>
      <c r="I99" s="157">
        <f t="shared" ref="I99" si="5">D99*F99*H99</f>
        <v>12270</v>
      </c>
    </row>
    <row r="100" spans="1:9">
      <c r="A100" s="208" t="s">
        <v>173</v>
      </c>
      <c r="B100" s="209"/>
      <c r="C100" s="209"/>
      <c r="D100" s="209"/>
      <c r="E100" s="209"/>
      <c r="F100" s="209"/>
      <c r="G100" s="209"/>
      <c r="H100" s="210"/>
      <c r="I100" s="217">
        <f>SUM(I97:I99)</f>
        <v>55240</v>
      </c>
    </row>
    <row r="101" spans="1:9">
      <c r="A101" s="208" t="s">
        <v>174</v>
      </c>
      <c r="B101" s="209"/>
      <c r="C101" s="209"/>
      <c r="D101" s="209"/>
      <c r="E101" s="209"/>
      <c r="F101" s="209"/>
      <c r="G101" s="209"/>
      <c r="H101" s="210"/>
      <c r="I101" s="217">
        <f>I96+I100</f>
        <v>587513.17</v>
      </c>
    </row>
  </sheetData>
  <mergeCells count="42">
    <mergeCell ref="A1:I1"/>
    <mergeCell ref="B2:I2"/>
    <mergeCell ref="B3:C3"/>
    <mergeCell ref="B4:I4"/>
    <mergeCell ref="B5:I5"/>
    <mergeCell ref="B6:I6"/>
    <mergeCell ref="D7:G7"/>
    <mergeCell ref="H7:I7"/>
    <mergeCell ref="A16:H16"/>
    <mergeCell ref="A60:H60"/>
    <mergeCell ref="A68:H68"/>
    <mergeCell ref="A72:H72"/>
    <mergeCell ref="A74:H74"/>
    <mergeCell ref="A86:H86"/>
    <mergeCell ref="A92:H92"/>
    <mergeCell ref="A93:H93"/>
    <mergeCell ref="A94:H94"/>
    <mergeCell ref="A95:H95"/>
    <mergeCell ref="A96:H96"/>
    <mergeCell ref="A100:H100"/>
    <mergeCell ref="A101:H101"/>
    <mergeCell ref="A9:A15"/>
    <mergeCell ref="A17:A59"/>
    <mergeCell ref="A61:A67"/>
    <mergeCell ref="A69:A71"/>
    <mergeCell ref="A75:A85"/>
    <mergeCell ref="A87:A91"/>
    <mergeCell ref="A97:A99"/>
    <mergeCell ref="B11:B12"/>
    <mergeCell ref="B13:B15"/>
    <mergeCell ref="B17:B18"/>
    <mergeCell ref="B19:B30"/>
    <mergeCell ref="B31:B38"/>
    <mergeCell ref="B39:B45"/>
    <mergeCell ref="B46:B54"/>
    <mergeCell ref="B55:B57"/>
    <mergeCell ref="B58:B59"/>
    <mergeCell ref="C7:C8"/>
    <mergeCell ref="J75:J76"/>
    <mergeCell ref="J77:J78"/>
    <mergeCell ref="J87:J90"/>
    <mergeCell ref="A7:B8"/>
  </mergeCells>
  <pageMargins left="0.118055555555556" right="0.0777777777777778" top="0.0777777777777778" bottom="0.747916666666667" header="0.313888888888889" footer="0.313888888888889"/>
  <pageSetup paperSize="9" scale="54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5"/>
  <sheetViews>
    <sheetView zoomScale="25" zoomScaleNormal="25" workbookViewId="0">
      <selection activeCell="AB52" sqref="AB52"/>
    </sheetView>
  </sheetViews>
  <sheetFormatPr defaultColWidth="9.62727272727273" defaultRowHeight="22.5"/>
  <cols>
    <col min="1" max="1" width="16.1272727272727" style="20" customWidth="1"/>
    <col min="2" max="2" width="27.6272727272727" style="20" customWidth="1"/>
    <col min="3" max="3" width="31.2545454545455" style="20" customWidth="1"/>
    <col min="4" max="4" width="38.8727272727273" style="20" customWidth="1"/>
    <col min="5" max="5" width="20.3727272727273" style="15" customWidth="1"/>
    <col min="6" max="6" width="85.8727272727273" style="20" customWidth="1"/>
    <col min="7" max="7" width="32" style="21" customWidth="1"/>
    <col min="8" max="21" width="9.62727272727273" style="20" hidden="1" customWidth="1"/>
    <col min="22" max="23" width="9.62727272727273" style="20"/>
    <col min="24" max="24" width="11.7545454545455" style="20" customWidth="1"/>
    <col min="25" max="32" width="9.62727272727273" style="20"/>
    <col min="33" max="33" width="13.3727272727273" style="20" customWidth="1"/>
    <col min="34" max="16384" width="9.62727272727273" style="20"/>
  </cols>
  <sheetData>
    <row r="1" ht="31.25" spans="1:33">
      <c r="A1" s="22" t="s">
        <v>175</v>
      </c>
      <c r="B1" s="23"/>
      <c r="C1" s="23"/>
      <c r="D1" s="23"/>
      <c r="E1" s="23"/>
      <c r="F1" s="23"/>
      <c r="G1" s="24"/>
      <c r="H1" s="25" t="s">
        <v>176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4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</row>
    <row r="2" ht="34.75" spans="1:33">
      <c r="A2" s="26"/>
      <c r="B2" s="27" t="s">
        <v>177</v>
      </c>
      <c r="C2" s="28"/>
      <c r="D2" s="28"/>
      <c r="E2" s="28"/>
      <c r="F2" s="28"/>
      <c r="G2" s="29"/>
      <c r="H2" s="27" t="s">
        <v>178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05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="15" customFormat="1" ht="23.25" spans="1:33">
      <c r="A3" s="30"/>
      <c r="B3" s="31" t="s">
        <v>179</v>
      </c>
      <c r="C3" s="32" t="s">
        <v>180</v>
      </c>
      <c r="D3" s="32" t="s">
        <v>181</v>
      </c>
      <c r="E3" s="32"/>
      <c r="F3" s="33" t="s">
        <v>182</v>
      </c>
      <c r="G3" s="34" t="s">
        <v>180</v>
      </c>
      <c r="H3" s="35">
        <v>4</v>
      </c>
      <c r="I3" s="101">
        <v>5</v>
      </c>
      <c r="J3" s="101">
        <v>6</v>
      </c>
      <c r="K3" s="101">
        <v>7</v>
      </c>
      <c r="L3" s="101">
        <v>8</v>
      </c>
      <c r="M3" s="102">
        <v>9</v>
      </c>
      <c r="N3" s="103">
        <v>10</v>
      </c>
      <c r="O3" s="101">
        <v>11</v>
      </c>
      <c r="P3" s="101">
        <v>12</v>
      </c>
      <c r="Q3" s="101">
        <v>13</v>
      </c>
      <c r="R3" s="101">
        <v>14</v>
      </c>
      <c r="S3" s="101">
        <v>15</v>
      </c>
      <c r="T3" s="106">
        <v>16</v>
      </c>
      <c r="U3" s="106">
        <v>17</v>
      </c>
      <c r="V3" s="101"/>
      <c r="W3" s="101"/>
      <c r="X3" s="101"/>
      <c r="Y3" s="101"/>
      <c r="Z3" s="103"/>
      <c r="AA3" s="103"/>
      <c r="AB3" s="101"/>
      <c r="AC3" s="101"/>
      <c r="AD3" s="101"/>
      <c r="AE3" s="101"/>
      <c r="AF3" s="101"/>
      <c r="AG3" s="103"/>
    </row>
    <row r="4" s="16" customFormat="1" ht="23.25" spans="1:33">
      <c r="A4" s="36"/>
      <c r="B4" s="37"/>
      <c r="C4" s="38"/>
      <c r="D4" s="38"/>
      <c r="E4" s="39"/>
      <c r="F4" s="40"/>
      <c r="G4" s="41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101"/>
      <c r="W4" s="101"/>
      <c r="X4" s="101"/>
      <c r="Y4" s="101"/>
      <c r="Z4" s="103"/>
      <c r="AA4" s="103"/>
      <c r="AB4" s="101"/>
      <c r="AC4" s="101"/>
      <c r="AD4" s="101"/>
      <c r="AE4" s="101"/>
      <c r="AF4" s="101"/>
      <c r="AG4" s="103"/>
    </row>
    <row r="5" s="17" customFormat="1" ht="21.5" spans="1:33">
      <c r="A5" s="43" t="s">
        <v>183</v>
      </c>
      <c r="B5" s="44" t="s">
        <v>184</v>
      </c>
      <c r="C5" s="45" t="s">
        <v>185</v>
      </c>
      <c r="D5" s="45"/>
      <c r="E5" s="46" t="s">
        <v>186</v>
      </c>
      <c r="F5" s="47" t="s">
        <v>187</v>
      </c>
      <c r="G5" s="48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</row>
    <row r="6" s="17" customFormat="1" ht="21.5" spans="1:33">
      <c r="A6" s="49"/>
      <c r="B6" s="50"/>
      <c r="C6" s="51"/>
      <c r="D6" s="51"/>
      <c r="E6" s="52"/>
      <c r="F6" s="53" t="s">
        <v>188</v>
      </c>
      <c r="G6" s="48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</row>
    <row r="7" s="17" customFormat="1" spans="1:33">
      <c r="A7" s="49"/>
      <c r="B7" s="54"/>
      <c r="C7" s="55"/>
      <c r="D7" s="55"/>
      <c r="E7" s="55"/>
      <c r="F7" s="55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108">
        <v>14</v>
      </c>
      <c r="W7" s="108">
        <v>15</v>
      </c>
      <c r="X7" s="101">
        <v>16</v>
      </c>
      <c r="Y7" s="101">
        <v>17</v>
      </c>
      <c r="Z7" s="101">
        <v>18</v>
      </c>
      <c r="AA7" s="101">
        <v>19</v>
      </c>
      <c r="AB7" s="101">
        <v>20</v>
      </c>
      <c r="AC7" s="108">
        <v>21</v>
      </c>
      <c r="AD7" s="108">
        <v>22</v>
      </c>
      <c r="AE7" s="101">
        <v>23</v>
      </c>
      <c r="AF7" s="101">
        <v>24</v>
      </c>
      <c r="AG7" s="101">
        <v>25</v>
      </c>
    </row>
    <row r="8" s="17" customFormat="1" ht="21.5" spans="1:33">
      <c r="A8" s="49"/>
      <c r="B8" s="50"/>
      <c r="C8" s="56" t="s">
        <v>189</v>
      </c>
      <c r="D8" s="56" t="s">
        <v>190</v>
      </c>
      <c r="E8" s="57" t="s">
        <v>191</v>
      </c>
      <c r="F8" s="58" t="s">
        <v>192</v>
      </c>
      <c r="G8" s="59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7"/>
    </row>
    <row r="9" s="17" customFormat="1" ht="21.5" spans="1:33">
      <c r="A9" s="49"/>
      <c r="B9" s="50"/>
      <c r="C9" s="56"/>
      <c r="D9" s="56"/>
      <c r="E9" s="57"/>
      <c r="F9" s="58" t="s">
        <v>157</v>
      </c>
      <c r="G9" s="59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110" t="s">
        <v>193</v>
      </c>
      <c r="W9" s="110"/>
      <c r="X9" s="110"/>
      <c r="Y9" s="118" t="s">
        <v>194</v>
      </c>
      <c r="Z9" s="118"/>
      <c r="AA9" s="118"/>
      <c r="AB9" s="121"/>
      <c r="AC9" s="109"/>
      <c r="AD9" s="109"/>
      <c r="AE9" s="109"/>
      <c r="AF9" s="109"/>
      <c r="AG9" s="107"/>
    </row>
    <row r="10" s="17" customFormat="1" ht="21.5" spans="1:33">
      <c r="A10" s="49"/>
      <c r="B10" s="50"/>
      <c r="C10" s="56"/>
      <c r="D10" s="56"/>
      <c r="E10" s="57"/>
      <c r="F10" s="60" t="s">
        <v>195</v>
      </c>
      <c r="G10" s="6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7"/>
    </row>
    <row r="11" s="17" customFormat="1" ht="21.5" spans="1:33">
      <c r="A11" s="49"/>
      <c r="B11" s="50"/>
      <c r="C11" s="56"/>
      <c r="D11" s="56"/>
      <c r="E11" s="57"/>
      <c r="F11" s="60" t="s">
        <v>196</v>
      </c>
      <c r="G11" s="6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7"/>
    </row>
    <row r="12" s="17" customFormat="1" ht="21.5" spans="1:33">
      <c r="A12" s="49"/>
      <c r="B12" s="50"/>
      <c r="C12" s="56"/>
      <c r="D12" s="56"/>
      <c r="E12" s="57"/>
      <c r="F12" s="60" t="s">
        <v>197</v>
      </c>
      <c r="G12" s="61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110" t="s">
        <v>198</v>
      </c>
      <c r="W12" s="110"/>
      <c r="X12" s="111"/>
      <c r="Y12" s="117" t="s">
        <v>199</v>
      </c>
      <c r="Z12" s="118"/>
      <c r="AA12" s="118"/>
      <c r="AB12" s="121"/>
      <c r="AC12" s="109"/>
      <c r="AD12" s="109"/>
      <c r="AE12" s="109"/>
      <c r="AF12" s="109"/>
      <c r="AG12" s="107"/>
    </row>
    <row r="13" s="17" customFormat="1" ht="23.1" customHeight="1" spans="1:33">
      <c r="A13" s="49"/>
      <c r="B13" s="50"/>
      <c r="C13" s="56"/>
      <c r="D13" s="56"/>
      <c r="E13" s="57"/>
      <c r="F13" s="60" t="s">
        <v>200</v>
      </c>
      <c r="G13" s="6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110" t="s">
        <v>201</v>
      </c>
      <c r="W13" s="110"/>
      <c r="X13" s="110"/>
      <c r="Y13" s="112"/>
      <c r="Z13" s="118" t="s">
        <v>202</v>
      </c>
      <c r="AA13" s="118"/>
      <c r="AB13" s="118"/>
      <c r="AC13" s="118"/>
      <c r="AD13" s="118"/>
      <c r="AE13" s="121"/>
      <c r="AF13" s="109"/>
      <c r="AG13" s="107"/>
    </row>
    <row r="14" s="17" customFormat="1" ht="21.5" spans="1:33">
      <c r="A14" s="49"/>
      <c r="B14" s="50"/>
      <c r="C14" s="56"/>
      <c r="D14" s="56"/>
      <c r="E14" s="62" t="s">
        <v>203</v>
      </c>
      <c r="F14" s="60" t="s">
        <v>204</v>
      </c>
      <c r="G14" s="61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110" t="s">
        <v>205</v>
      </c>
      <c r="W14" s="110"/>
      <c r="X14" s="110"/>
      <c r="Y14" s="111"/>
      <c r="Z14" s="117" t="s">
        <v>206</v>
      </c>
      <c r="AA14" s="118"/>
      <c r="AB14" s="118"/>
      <c r="AC14" s="118"/>
      <c r="AD14" s="118"/>
      <c r="AE14" s="118"/>
      <c r="AF14" s="121"/>
      <c r="AG14" s="136" t="s">
        <v>207</v>
      </c>
    </row>
    <row r="15" s="17" customFormat="1" ht="21.5" spans="1:33">
      <c r="A15" s="49"/>
      <c r="B15" s="50"/>
      <c r="C15" s="56"/>
      <c r="D15" s="56"/>
      <c r="E15" s="63"/>
      <c r="F15" s="60" t="s">
        <v>208</v>
      </c>
      <c r="G15" s="6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110" t="s">
        <v>209</v>
      </c>
      <c r="W15" s="110"/>
      <c r="X15" s="112"/>
      <c r="Y15" s="122"/>
      <c r="Z15" s="109"/>
      <c r="AA15" s="109"/>
      <c r="AB15" s="109"/>
      <c r="AC15" s="109"/>
      <c r="AD15" s="109"/>
      <c r="AE15" s="109"/>
      <c r="AF15" s="123"/>
      <c r="AG15" s="107"/>
    </row>
    <row r="16" s="17" customFormat="1" ht="21.5" spans="1:33">
      <c r="A16" s="49"/>
      <c r="B16" s="50"/>
      <c r="C16" s="56"/>
      <c r="D16" s="56"/>
      <c r="E16" s="57" t="s">
        <v>210</v>
      </c>
      <c r="F16" s="60" t="s">
        <v>211</v>
      </c>
      <c r="G16" s="6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109"/>
      <c r="W16" s="109"/>
      <c r="X16" s="109"/>
      <c r="Y16" s="114" t="s">
        <v>212</v>
      </c>
      <c r="Z16" s="114"/>
      <c r="AA16" s="114"/>
      <c r="AB16" s="113"/>
      <c r="AC16" s="113"/>
      <c r="AD16" s="113"/>
      <c r="AE16" s="113"/>
      <c r="AF16" s="113"/>
      <c r="AG16" s="109"/>
    </row>
    <row r="17" s="17" customFormat="1" ht="21.5" spans="1:33">
      <c r="A17" s="49"/>
      <c r="B17" s="50"/>
      <c r="C17" s="56"/>
      <c r="D17" s="56"/>
      <c r="E17" s="57"/>
      <c r="F17" s="60" t="s">
        <v>213</v>
      </c>
      <c r="G17" s="6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109"/>
      <c r="W17" s="109"/>
      <c r="X17" s="110" t="s">
        <v>214</v>
      </c>
      <c r="Y17" s="124"/>
      <c r="Z17" s="125"/>
      <c r="AA17" s="126" t="s">
        <v>215</v>
      </c>
      <c r="AB17" s="118"/>
      <c r="AC17" s="118"/>
      <c r="AD17" s="118"/>
      <c r="AE17" s="118"/>
      <c r="AF17" s="121"/>
      <c r="AG17" s="109"/>
    </row>
    <row r="18" s="17" customFormat="1" ht="21.5" spans="1:33">
      <c r="A18" s="49"/>
      <c r="B18" s="50"/>
      <c r="C18" s="56"/>
      <c r="D18" s="56"/>
      <c r="E18" s="57"/>
      <c r="F18" s="60" t="s">
        <v>216</v>
      </c>
      <c r="G18" s="6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109"/>
      <c r="W18" s="109"/>
      <c r="X18" s="113"/>
      <c r="Y18" s="113"/>
      <c r="Z18" s="127" t="s">
        <v>217</v>
      </c>
      <c r="AA18" s="128"/>
      <c r="AB18" s="116"/>
      <c r="AC18" s="116"/>
      <c r="AD18" s="116"/>
      <c r="AE18" s="116"/>
      <c r="AF18" s="116"/>
      <c r="AG18" s="109"/>
    </row>
    <row r="19" s="17" customFormat="1" spans="1:33">
      <c r="A19" s="49"/>
      <c r="B19" s="50"/>
      <c r="C19" s="56"/>
      <c r="D19" s="56"/>
      <c r="E19" s="57"/>
      <c r="F19" s="60" t="s">
        <v>218</v>
      </c>
      <c r="G19" s="6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109"/>
      <c r="W19" s="109"/>
      <c r="X19" s="114" t="s">
        <v>219</v>
      </c>
      <c r="Y19" s="114"/>
      <c r="Z19" s="114"/>
      <c r="AA19" s="129"/>
      <c r="AB19" s="116"/>
      <c r="AC19" s="116"/>
      <c r="AD19" s="116"/>
      <c r="AE19" s="116"/>
      <c r="AF19" s="116"/>
      <c r="AG19" s="109"/>
    </row>
    <row r="20" s="17" customFormat="1" ht="21.5" spans="1:33">
      <c r="A20" s="49"/>
      <c r="B20" s="50"/>
      <c r="C20" s="56"/>
      <c r="D20" s="56"/>
      <c r="E20" s="62" t="s">
        <v>220</v>
      </c>
      <c r="F20" s="60" t="s">
        <v>221</v>
      </c>
      <c r="G20" s="6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36" t="s">
        <v>207</v>
      </c>
    </row>
    <row r="21" s="17" customFormat="1" ht="21.5" spans="1:33">
      <c r="A21" s="49"/>
      <c r="B21" s="50"/>
      <c r="C21" s="56"/>
      <c r="D21" s="56"/>
      <c r="E21" s="57"/>
      <c r="F21" s="60" t="s">
        <v>222</v>
      </c>
      <c r="G21" s="6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109"/>
      <c r="W21" s="109"/>
      <c r="X21" s="115" t="s">
        <v>223</v>
      </c>
      <c r="Y21" s="115"/>
      <c r="Z21" s="115"/>
      <c r="AA21" s="109"/>
      <c r="AB21" s="109"/>
      <c r="AC21" s="109"/>
      <c r="AD21" s="109"/>
      <c r="AE21" s="109"/>
      <c r="AF21" s="109"/>
      <c r="AG21" s="109"/>
    </row>
    <row r="22" s="17" customFormat="1" ht="21.5" spans="1:33">
      <c r="A22" s="49"/>
      <c r="B22" s="50"/>
      <c r="C22" s="56"/>
      <c r="D22" s="56"/>
      <c r="E22" s="63"/>
      <c r="F22" s="60" t="s">
        <v>224</v>
      </c>
      <c r="G22" s="6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109"/>
      <c r="W22" s="109"/>
      <c r="X22" s="115" t="s">
        <v>225</v>
      </c>
      <c r="Y22" s="115"/>
      <c r="Z22" s="115"/>
      <c r="AA22" s="117" t="s">
        <v>226</v>
      </c>
      <c r="AB22" s="118"/>
      <c r="AC22" s="118"/>
      <c r="AD22" s="118"/>
      <c r="AE22" s="118"/>
      <c r="AF22" s="121"/>
      <c r="AG22" s="109"/>
    </row>
    <row r="23" s="17" customFormat="1" spans="1:33">
      <c r="A23" s="49"/>
      <c r="B23" s="50"/>
      <c r="C23" s="56"/>
      <c r="D23" s="56"/>
      <c r="E23" s="57" t="s">
        <v>227</v>
      </c>
      <c r="F23" s="60" t="s">
        <v>228</v>
      </c>
      <c r="G23" s="6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109"/>
      <c r="W23" s="109"/>
      <c r="X23" s="116"/>
      <c r="Y23" s="116"/>
      <c r="Z23" s="116"/>
      <c r="AA23" s="109"/>
      <c r="AB23" s="109"/>
      <c r="AC23" s="109"/>
      <c r="AD23" s="109"/>
      <c r="AE23" s="109"/>
      <c r="AF23" s="109"/>
      <c r="AG23" s="136" t="s">
        <v>207</v>
      </c>
    </row>
    <row r="24" s="17" customFormat="1" ht="21.5" spans="1:33">
      <c r="A24" s="49"/>
      <c r="B24" s="50"/>
      <c r="C24" s="56"/>
      <c r="D24" s="56"/>
      <c r="E24" s="62" t="s">
        <v>229</v>
      </c>
      <c r="F24" s="58" t="s">
        <v>230</v>
      </c>
      <c r="G24" s="59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110" t="s">
        <v>231</v>
      </c>
      <c r="W24" s="110"/>
      <c r="X24" s="112"/>
      <c r="Y24" s="114" t="s">
        <v>232</v>
      </c>
      <c r="Z24" s="114"/>
      <c r="AA24" s="114"/>
      <c r="AB24" s="114"/>
      <c r="AC24" s="114"/>
      <c r="AD24" s="114"/>
      <c r="AE24" s="114"/>
      <c r="AF24" s="114"/>
      <c r="AG24" s="109"/>
    </row>
    <row r="25" s="17" customFormat="1" ht="21.5" spans="1:33">
      <c r="A25" s="49"/>
      <c r="B25" s="50"/>
      <c r="C25" s="56"/>
      <c r="D25" s="56"/>
      <c r="E25" s="57"/>
      <c r="F25" s="58" t="s">
        <v>233</v>
      </c>
      <c r="G25" s="59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110" t="s">
        <v>234</v>
      </c>
      <c r="W25" s="110"/>
      <c r="X25" s="112"/>
      <c r="Y25" s="121" t="s">
        <v>235</v>
      </c>
      <c r="Z25" s="117" t="s">
        <v>236</v>
      </c>
      <c r="AA25" s="118"/>
      <c r="AB25" s="121"/>
      <c r="AC25" s="109"/>
      <c r="AD25" s="109"/>
      <c r="AE25" s="130" t="s">
        <v>237</v>
      </c>
      <c r="AF25" s="117" t="s">
        <v>232</v>
      </c>
      <c r="AG25" s="121"/>
    </row>
    <row r="26" s="17" customFormat="1" ht="21.5" spans="1:33">
      <c r="A26" s="49"/>
      <c r="B26" s="50"/>
      <c r="C26" s="56"/>
      <c r="D26" s="56"/>
      <c r="E26" s="57"/>
      <c r="F26" s="58" t="s">
        <v>158</v>
      </c>
      <c r="G26" s="59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109"/>
      <c r="W26" s="109"/>
      <c r="X26" s="110" t="s">
        <v>238</v>
      </c>
      <c r="Y26" s="131"/>
      <c r="Z26" s="117" t="s">
        <v>239</v>
      </c>
      <c r="AA26" s="118"/>
      <c r="AB26" s="118"/>
      <c r="AC26" s="118"/>
      <c r="AD26" s="118"/>
      <c r="AE26" s="121"/>
      <c r="AF26" s="109"/>
      <c r="AG26" s="134"/>
    </row>
    <row r="27" s="17" customFormat="1" ht="21.5" spans="1:33">
      <c r="A27" s="49"/>
      <c r="B27" s="50"/>
      <c r="C27" s="56"/>
      <c r="D27" s="56"/>
      <c r="E27" s="57"/>
      <c r="F27" s="60" t="s">
        <v>240</v>
      </c>
      <c r="G27" s="6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109"/>
      <c r="W27" s="109"/>
      <c r="X27" s="117" t="s">
        <v>241</v>
      </c>
      <c r="Y27" s="121"/>
      <c r="Z27" s="109"/>
      <c r="AA27" s="109"/>
      <c r="AB27" s="109"/>
      <c r="AC27" s="109"/>
      <c r="AD27" s="109"/>
      <c r="AE27" s="109"/>
      <c r="AF27" s="109"/>
      <c r="AG27" s="109"/>
    </row>
    <row r="28" s="17" customFormat="1" ht="21.5" spans="1:33">
      <c r="A28" s="49"/>
      <c r="B28" s="50"/>
      <c r="C28" s="56"/>
      <c r="D28" s="56"/>
      <c r="E28" s="63"/>
      <c r="F28" s="60" t="s">
        <v>242</v>
      </c>
      <c r="G28" s="6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109"/>
      <c r="W28" s="109"/>
      <c r="X28" s="109"/>
      <c r="Y28" s="109"/>
      <c r="Z28" s="119" t="s">
        <v>243</v>
      </c>
      <c r="AA28" s="110"/>
      <c r="AB28" s="110"/>
      <c r="AC28" s="110"/>
      <c r="AD28" s="110"/>
      <c r="AE28" s="131"/>
      <c r="AF28" s="117" t="s">
        <v>194</v>
      </c>
      <c r="AG28" s="121"/>
    </row>
    <row r="29" s="17" customFormat="1" ht="21.5" spans="1:33">
      <c r="A29" s="49"/>
      <c r="B29" s="50"/>
      <c r="C29" s="56"/>
      <c r="D29" s="56"/>
      <c r="E29" s="62" t="s">
        <v>23</v>
      </c>
      <c r="F29" s="64" t="s">
        <v>244</v>
      </c>
      <c r="G29" s="65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109"/>
      <c r="W29" s="109"/>
      <c r="X29" s="117" t="s">
        <v>245</v>
      </c>
      <c r="Y29" s="121"/>
      <c r="Z29" s="109"/>
      <c r="AA29" s="109"/>
      <c r="AB29" s="109"/>
      <c r="AC29" s="109"/>
      <c r="AD29" s="109"/>
      <c r="AE29" s="109"/>
      <c r="AF29" s="109"/>
      <c r="AG29" s="109"/>
    </row>
    <row r="30" s="17" customFormat="1" ht="21.5" spans="1:33">
      <c r="A30" s="49"/>
      <c r="B30" s="50"/>
      <c r="C30" s="56"/>
      <c r="D30" s="56"/>
      <c r="E30" s="57"/>
      <c r="F30" s="64" t="s">
        <v>242</v>
      </c>
      <c r="G30" s="6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109"/>
      <c r="W30" s="109"/>
      <c r="X30" s="109"/>
      <c r="Y30" s="109"/>
      <c r="Z30" s="119" t="s">
        <v>243</v>
      </c>
      <c r="AA30" s="110"/>
      <c r="AB30" s="110"/>
      <c r="AC30" s="110"/>
      <c r="AD30" s="110"/>
      <c r="AE30" s="131"/>
      <c r="AF30" s="117" t="s">
        <v>194</v>
      </c>
      <c r="AG30" s="121"/>
    </row>
    <row r="31" s="17" customFormat="1" ht="21.5" spans="1:33">
      <c r="A31" s="49"/>
      <c r="B31" s="50"/>
      <c r="C31" s="56"/>
      <c r="D31" s="56"/>
      <c r="E31" s="57"/>
      <c r="F31" s="64" t="s">
        <v>246</v>
      </c>
      <c r="G31" s="6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117" t="s">
        <v>246</v>
      </c>
      <c r="W31" s="118"/>
      <c r="X31" s="118"/>
      <c r="Y31" s="109"/>
      <c r="Z31" s="132"/>
      <c r="AA31" s="133"/>
      <c r="AB31" s="133"/>
      <c r="AC31" s="133"/>
      <c r="AD31" s="133"/>
      <c r="AE31" s="134"/>
      <c r="AF31" s="132"/>
      <c r="AG31" s="134"/>
    </row>
    <row r="32" s="17" customFormat="1" ht="21.5" spans="1:33">
      <c r="A32" s="49"/>
      <c r="B32" s="50"/>
      <c r="C32" s="56"/>
      <c r="D32" s="56"/>
      <c r="E32" s="57"/>
      <c r="F32" s="64" t="s">
        <v>247</v>
      </c>
      <c r="G32" s="6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117" t="s">
        <v>248</v>
      </c>
      <c r="W32" s="118"/>
      <c r="X32" s="118"/>
      <c r="Y32" s="109"/>
      <c r="Z32" s="132"/>
      <c r="AA32" s="133"/>
      <c r="AB32" s="133"/>
      <c r="AC32" s="133"/>
      <c r="AD32" s="133"/>
      <c r="AE32" s="134"/>
      <c r="AF32" s="132"/>
      <c r="AG32" s="134"/>
    </row>
    <row r="33" s="17" customFormat="1" ht="21.5" spans="1:33">
      <c r="A33" s="49"/>
      <c r="B33" s="50"/>
      <c r="C33" s="56"/>
      <c r="D33" s="56"/>
      <c r="E33" s="57"/>
      <c r="F33" s="64" t="s">
        <v>249</v>
      </c>
      <c r="G33" s="6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109"/>
      <c r="W33" s="109"/>
      <c r="X33" s="112" t="s">
        <v>238</v>
      </c>
      <c r="Y33" s="109"/>
      <c r="Z33" s="109"/>
      <c r="AA33" s="109"/>
      <c r="AB33" s="109"/>
      <c r="AC33" s="109"/>
      <c r="AD33" s="109"/>
      <c r="AE33" s="109"/>
      <c r="AF33" s="109"/>
      <c r="AG33" s="109"/>
    </row>
    <row r="34" s="17" customFormat="1" ht="21.5" spans="1:33">
      <c r="A34" s="49"/>
      <c r="B34" s="50"/>
      <c r="C34" s="56"/>
      <c r="D34" s="56"/>
      <c r="E34" s="57"/>
      <c r="F34" s="64" t="s">
        <v>250</v>
      </c>
      <c r="G34" s="6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109"/>
      <c r="W34" s="109"/>
      <c r="X34" s="117" t="s">
        <v>251</v>
      </c>
      <c r="Y34" s="118"/>
      <c r="Z34" s="118"/>
      <c r="AA34" s="118"/>
      <c r="AB34" s="121"/>
      <c r="AC34" s="109"/>
      <c r="AD34" s="109"/>
      <c r="AE34" s="109"/>
      <c r="AF34" s="135"/>
      <c r="AG34" s="107"/>
    </row>
    <row r="35" s="17" customFormat="1" ht="21.5" spans="1:33">
      <c r="A35" s="49"/>
      <c r="B35" s="50"/>
      <c r="C35" s="56"/>
      <c r="D35" s="56"/>
      <c r="E35" s="62" t="s">
        <v>252</v>
      </c>
      <c r="F35" s="64" t="s">
        <v>253</v>
      </c>
      <c r="G35" s="65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109"/>
      <c r="W35" s="109"/>
      <c r="X35" s="119" t="s">
        <v>254</v>
      </c>
      <c r="Y35" s="131"/>
      <c r="Z35" s="109"/>
      <c r="AA35" s="109"/>
      <c r="AB35" s="109"/>
      <c r="AC35" s="109"/>
      <c r="AD35" s="109"/>
      <c r="AE35" s="109"/>
      <c r="AF35" s="114" t="s">
        <v>255</v>
      </c>
      <c r="AG35" s="107"/>
    </row>
    <row r="36" s="17" customFormat="1" ht="21.5" spans="1:33">
      <c r="A36" s="49"/>
      <c r="B36" s="50"/>
      <c r="C36" s="56"/>
      <c r="D36" s="56"/>
      <c r="E36" s="57"/>
      <c r="F36" s="64" t="s">
        <v>256</v>
      </c>
      <c r="G36" s="65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109"/>
      <c r="W36" s="109"/>
      <c r="X36" s="119" t="s">
        <v>257</v>
      </c>
      <c r="Y36" s="110"/>
      <c r="Z36" s="110"/>
      <c r="AA36" s="110"/>
      <c r="AB36" s="110"/>
      <c r="AC36" s="110"/>
      <c r="AD36" s="110"/>
      <c r="AE36" s="118" t="s">
        <v>258</v>
      </c>
      <c r="AF36" s="121"/>
      <c r="AG36" s="107"/>
    </row>
    <row r="37" s="17" customFormat="1" ht="21.5" spans="1:33">
      <c r="A37" s="49"/>
      <c r="B37" s="50"/>
      <c r="C37" s="56"/>
      <c r="D37" s="56"/>
      <c r="E37" s="57"/>
      <c r="F37" s="64" t="s">
        <v>259</v>
      </c>
      <c r="G37" s="65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109"/>
      <c r="W37" s="109"/>
      <c r="X37" s="117" t="s">
        <v>260</v>
      </c>
      <c r="Y37" s="118"/>
      <c r="Z37" s="118"/>
      <c r="AA37" s="118"/>
      <c r="AB37" s="121"/>
      <c r="AC37" s="109"/>
      <c r="AD37" s="109"/>
      <c r="AE37" s="109"/>
      <c r="AF37" s="135"/>
      <c r="AG37" s="107"/>
    </row>
    <row r="38" s="17" customFormat="1" ht="21.5" spans="1:33">
      <c r="A38" s="49"/>
      <c r="B38" s="50"/>
      <c r="C38" s="56"/>
      <c r="D38" s="56"/>
      <c r="E38" s="57"/>
      <c r="F38" s="64" t="s">
        <v>261</v>
      </c>
      <c r="G38" s="65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109"/>
      <c r="W38" s="109"/>
      <c r="X38" s="117" t="s">
        <v>257</v>
      </c>
      <c r="Y38" s="118"/>
      <c r="Z38" s="118"/>
      <c r="AA38" s="118"/>
      <c r="AB38" s="121"/>
      <c r="AC38" s="109"/>
      <c r="AD38" s="109"/>
      <c r="AE38" s="109"/>
      <c r="AF38" s="135"/>
      <c r="AG38" s="107"/>
    </row>
    <row r="39" s="17" customFormat="1" ht="21.5" spans="1:33">
      <c r="A39" s="49"/>
      <c r="B39" s="50"/>
      <c r="C39" s="56"/>
      <c r="D39" s="56"/>
      <c r="E39" s="57"/>
      <c r="F39" s="64" t="s">
        <v>262</v>
      </c>
      <c r="G39" s="65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109"/>
      <c r="W39" s="109"/>
      <c r="X39" s="110" t="s">
        <v>201</v>
      </c>
      <c r="Y39" s="110"/>
      <c r="Z39" s="110"/>
      <c r="AA39" s="118" t="s">
        <v>226</v>
      </c>
      <c r="AB39" s="118"/>
      <c r="AC39" s="118"/>
      <c r="AD39" s="118"/>
      <c r="AE39" s="118"/>
      <c r="AF39" s="121"/>
      <c r="AG39" s="107"/>
    </row>
    <row r="40" s="17" customFormat="1" ht="21.5" spans="1:33">
      <c r="A40" s="49"/>
      <c r="B40" s="50"/>
      <c r="C40" s="56"/>
      <c r="D40" s="56"/>
      <c r="E40" s="57"/>
      <c r="F40" s="64" t="s">
        <v>106</v>
      </c>
      <c r="G40" s="65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109"/>
      <c r="W40" s="109"/>
      <c r="X40" s="110" t="s">
        <v>201</v>
      </c>
      <c r="Y40" s="110"/>
      <c r="Z40" s="110"/>
      <c r="AA40" s="118" t="s">
        <v>263</v>
      </c>
      <c r="AB40" s="118"/>
      <c r="AC40" s="118"/>
      <c r="AD40" s="118"/>
      <c r="AE40" s="118"/>
      <c r="AF40" s="121"/>
      <c r="AG40" s="107"/>
    </row>
    <row r="41" s="17" customFormat="1" ht="21.5" spans="1:33">
      <c r="A41" s="49"/>
      <c r="B41" s="50"/>
      <c r="C41" s="56"/>
      <c r="D41" s="56"/>
      <c r="E41" s="57"/>
      <c r="F41" s="64" t="s">
        <v>108</v>
      </c>
      <c r="G41" s="65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109"/>
      <c r="W41" s="109"/>
      <c r="X41" s="110" t="s">
        <v>201</v>
      </c>
      <c r="Y41" s="110"/>
      <c r="Z41" s="110"/>
      <c r="AA41" s="118" t="s">
        <v>226</v>
      </c>
      <c r="AB41" s="118"/>
      <c r="AC41" s="118"/>
      <c r="AD41" s="118"/>
      <c r="AE41" s="118"/>
      <c r="AF41" s="121"/>
      <c r="AG41" s="107"/>
    </row>
    <row r="42" s="17" customFormat="1" ht="21.5" spans="1:33">
      <c r="A42" s="49"/>
      <c r="B42" s="50"/>
      <c r="C42" s="56"/>
      <c r="D42" s="56"/>
      <c r="E42" s="57"/>
      <c r="F42" s="64" t="s">
        <v>109</v>
      </c>
      <c r="G42" s="65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109"/>
      <c r="W42" s="109"/>
      <c r="X42" s="110" t="s">
        <v>201</v>
      </c>
      <c r="Y42" s="110"/>
      <c r="Z42" s="110"/>
      <c r="AA42" s="118" t="s">
        <v>226</v>
      </c>
      <c r="AB42" s="118"/>
      <c r="AC42" s="118"/>
      <c r="AD42" s="118"/>
      <c r="AE42" s="118"/>
      <c r="AF42" s="121"/>
      <c r="AG42" s="107"/>
    </row>
    <row r="43" s="17" customFormat="1" ht="22.25" spans="1:33">
      <c r="A43" s="49"/>
      <c r="B43" s="50"/>
      <c r="C43" s="56"/>
      <c r="D43" s="56"/>
      <c r="E43" s="57"/>
      <c r="F43" s="64" t="s">
        <v>264</v>
      </c>
      <c r="G43" s="61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109"/>
      <c r="W43" s="109"/>
      <c r="X43" s="117" t="s">
        <v>265</v>
      </c>
      <c r="Y43" s="118"/>
      <c r="Z43" s="121"/>
      <c r="AA43" s="109"/>
      <c r="AB43" s="109"/>
      <c r="AC43" s="109"/>
      <c r="AD43" s="109"/>
      <c r="AE43" s="109"/>
      <c r="AF43" s="135"/>
      <c r="AG43" s="137" t="s">
        <v>266</v>
      </c>
    </row>
    <row r="44" s="16" customFormat="1" ht="23.25" spans="1:33">
      <c r="A44" s="49"/>
      <c r="B44" s="66"/>
      <c r="C44" s="67"/>
      <c r="D44" s="67"/>
      <c r="E44" s="39"/>
      <c r="F44" s="40"/>
      <c r="G44" s="41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</row>
    <row r="45" s="17" customFormat="1" spans="1:33">
      <c r="A45" s="49"/>
      <c r="B45" s="68" t="s">
        <v>267</v>
      </c>
      <c r="C45" s="45"/>
      <c r="D45" s="45"/>
      <c r="E45" s="69"/>
      <c r="F45" s="47"/>
      <c r="G45" s="48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</row>
    <row r="46" s="17" customFormat="1" spans="1:33">
      <c r="A46" s="49"/>
      <c r="B46" s="70"/>
      <c r="C46" s="71" t="s">
        <v>267</v>
      </c>
      <c r="D46" s="71" t="s">
        <v>267</v>
      </c>
      <c r="E46" s="72" t="s">
        <v>220</v>
      </c>
      <c r="F46" s="73" t="s">
        <v>268</v>
      </c>
      <c r="G46" s="74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="17" customFormat="1" ht="21.5" spans="1:33">
      <c r="A47" s="49"/>
      <c r="B47" s="70"/>
      <c r="C47" s="75"/>
      <c r="D47" s="75"/>
      <c r="E47" s="76" t="s">
        <v>227</v>
      </c>
      <c r="F47" s="73" t="s">
        <v>269</v>
      </c>
      <c r="G47" s="74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</row>
    <row r="48" s="17" customFormat="1" ht="21.5" spans="1:33">
      <c r="A48" s="49"/>
      <c r="B48" s="70"/>
      <c r="C48" s="75"/>
      <c r="D48" s="75"/>
      <c r="E48" s="77"/>
      <c r="F48" s="73" t="s">
        <v>270</v>
      </c>
      <c r="G48" s="74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</row>
    <row r="49" s="17" customFormat="1" ht="21.5" spans="1:33">
      <c r="A49" s="49"/>
      <c r="B49" s="70"/>
      <c r="C49" s="75"/>
      <c r="D49" s="75"/>
      <c r="E49" s="78"/>
      <c r="F49" s="73" t="s">
        <v>271</v>
      </c>
      <c r="G49" s="74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</row>
    <row r="50" s="17" customFormat="1" ht="21.5" spans="1:33">
      <c r="A50" s="49"/>
      <c r="B50" s="70"/>
      <c r="C50" s="75"/>
      <c r="D50" s="75"/>
      <c r="E50" s="76" t="s">
        <v>272</v>
      </c>
      <c r="F50" s="73" t="s">
        <v>273</v>
      </c>
      <c r="G50" s="74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</row>
    <row r="51" s="17" customFormat="1" ht="22.25" spans="1:33">
      <c r="A51" s="49"/>
      <c r="B51" s="70"/>
      <c r="C51" s="75"/>
      <c r="D51" s="75"/>
      <c r="E51" s="77"/>
      <c r="F51" s="73" t="s">
        <v>274</v>
      </c>
      <c r="G51" s="74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</row>
    <row r="52" s="18" customFormat="1" spans="1:33">
      <c r="A52" s="79"/>
      <c r="B52" s="80"/>
      <c r="C52" s="80"/>
      <c r="D52" s="80"/>
      <c r="E52" s="81"/>
      <c r="F52" s="82"/>
      <c r="G52" s="83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</row>
    <row r="53" spans="1:33">
      <c r="A53" s="85" t="s">
        <v>275</v>
      </c>
      <c r="B53" s="55" t="s">
        <v>276</v>
      </c>
      <c r="C53" s="86" t="s">
        <v>277</v>
      </c>
      <c r="D53" s="86" t="s">
        <v>278</v>
      </c>
      <c r="E53" s="87" t="s">
        <v>279</v>
      </c>
      <c r="F53" s="53" t="s">
        <v>280</v>
      </c>
      <c r="G53" s="48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>
      <c r="A54" s="85"/>
      <c r="B54" s="55"/>
      <c r="C54" s="86"/>
      <c r="D54" s="86"/>
      <c r="E54" s="87" t="s">
        <v>281</v>
      </c>
      <c r="F54" s="53"/>
      <c r="G54" s="48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33">
      <c r="A55" s="85"/>
      <c r="B55" s="55"/>
      <c r="C55" s="88"/>
      <c r="D55" s="88"/>
      <c r="E55" s="89"/>
      <c r="F55" s="90"/>
      <c r="G55" s="91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3">
      <c r="A56" s="85"/>
      <c r="B56" s="55"/>
      <c r="C56" s="92"/>
      <c r="D56" s="92"/>
      <c r="E56" s="93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20" t="s">
        <v>282</v>
      </c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3">
      <c r="A57" s="85"/>
      <c r="B57" s="55"/>
      <c r="C57" s="92"/>
      <c r="D57" s="92"/>
      <c r="E57" s="93"/>
      <c r="F57" s="73"/>
      <c r="G57" s="74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ht="23.25" spans="1:33">
      <c r="A58" s="94"/>
      <c r="B58" s="95"/>
      <c r="C58" s="96"/>
      <c r="D58" s="96"/>
      <c r="E58" s="97"/>
      <c r="F58" s="97"/>
      <c r="G58" s="97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</row>
    <row r="59" spans="6:9">
      <c r="F59" s="19"/>
      <c r="G59" s="19"/>
      <c r="H59" s="19"/>
      <c r="I59" s="19"/>
    </row>
    <row r="60" s="19" customFormat="1" spans="5:5">
      <c r="E60" s="99"/>
    </row>
    <row r="61" s="19" customFormat="1" spans="5:5">
      <c r="E61" s="99"/>
    </row>
    <row r="62" s="19" customFormat="1" spans="5:5">
      <c r="E62" s="99"/>
    </row>
    <row r="63" s="19" customFormat="1" spans="5:5">
      <c r="E63" s="99"/>
    </row>
    <row r="64" s="19" customFormat="1" spans="5:5">
      <c r="E64" s="99"/>
    </row>
    <row r="65" s="19" customFormat="1" spans="5:5">
      <c r="E65" s="99"/>
    </row>
    <row r="66" s="19" customFormat="1" spans="5:5">
      <c r="E66" s="99"/>
    </row>
    <row r="67" s="19" customFormat="1" spans="5:5">
      <c r="E67" s="99"/>
    </row>
    <row r="68" s="19" customFormat="1" spans="5:5">
      <c r="E68" s="99"/>
    </row>
    <row r="69" s="19" customFormat="1" spans="5:5">
      <c r="E69" s="99"/>
    </row>
    <row r="70" s="19" customFormat="1" spans="5:5">
      <c r="E70" s="99"/>
    </row>
    <row r="71" s="19" customFormat="1" spans="5:5">
      <c r="E71" s="99"/>
    </row>
    <row r="72" s="19" customFormat="1" spans="5:5">
      <c r="E72" s="99"/>
    </row>
    <row r="73" s="19" customFormat="1" spans="5:5">
      <c r="E73" s="99"/>
    </row>
    <row r="74" s="19" customFormat="1" spans="5:5">
      <c r="E74" s="99"/>
    </row>
    <row r="75" s="19" customFormat="1" spans="5:5">
      <c r="E75" s="99"/>
    </row>
    <row r="76" s="19" customFormat="1" spans="5:5">
      <c r="E76" s="99"/>
    </row>
    <row r="77" s="19" customFormat="1" spans="5:5">
      <c r="E77" s="99"/>
    </row>
    <row r="78" s="19" customFormat="1" spans="5:5">
      <c r="E78" s="99"/>
    </row>
    <row r="79" s="19" customFormat="1" spans="5:5">
      <c r="E79" s="99"/>
    </row>
    <row r="80" s="19" customFormat="1" spans="5:5">
      <c r="E80" s="99"/>
    </row>
    <row r="81" s="19" customFormat="1" spans="5:5">
      <c r="E81" s="99"/>
    </row>
    <row r="82" s="19" customFormat="1" spans="5:5">
      <c r="E82" s="99"/>
    </row>
    <row r="83" spans="7:7">
      <c r="G83" s="19"/>
    </row>
    <row r="84" spans="7:7">
      <c r="G84" s="19"/>
    </row>
    <row r="85" spans="7:7">
      <c r="G85" s="19"/>
    </row>
    <row r="86" spans="7:7">
      <c r="G86" s="19"/>
    </row>
    <row r="87" spans="7:7">
      <c r="G87" s="19"/>
    </row>
    <row r="88" spans="7:7">
      <c r="G88" s="19"/>
    </row>
    <row r="89" spans="7:7">
      <c r="G89" s="19"/>
    </row>
    <row r="90" spans="7:7">
      <c r="G90" s="19"/>
    </row>
    <row r="91" spans="7:7">
      <c r="G91" s="19"/>
    </row>
    <row r="92" spans="7:7">
      <c r="G92" s="19"/>
    </row>
    <row r="93" spans="7:7">
      <c r="G93" s="19"/>
    </row>
    <row r="94" spans="7:7">
      <c r="G94" s="19"/>
    </row>
    <row r="95" spans="7:7">
      <c r="G95" s="19"/>
    </row>
    <row r="96" spans="7:7">
      <c r="G96" s="19"/>
    </row>
    <row r="97" spans="7:7">
      <c r="G97" s="19"/>
    </row>
    <row r="98" spans="7:7">
      <c r="G98" s="19"/>
    </row>
    <row r="99" spans="7:7">
      <c r="G99" s="19"/>
    </row>
    <row r="100" spans="7:7">
      <c r="G100" s="19"/>
    </row>
    <row r="101" spans="7:7">
      <c r="G101" s="19"/>
    </row>
    <row r="102" spans="7:7">
      <c r="G102" s="19"/>
    </row>
    <row r="103" spans="7:7">
      <c r="G103" s="19"/>
    </row>
    <row r="104" spans="7:7">
      <c r="G104" s="19"/>
    </row>
    <row r="105" spans="7:7">
      <c r="G105" s="19"/>
    </row>
  </sheetData>
  <mergeCells count="78">
    <mergeCell ref="A1:F1"/>
    <mergeCell ref="H1:U1"/>
    <mergeCell ref="V1:AG1"/>
    <mergeCell ref="B2:F2"/>
    <mergeCell ref="H2:U2"/>
    <mergeCell ref="V2:AG2"/>
    <mergeCell ref="V9:X9"/>
    <mergeCell ref="Y9:AB9"/>
    <mergeCell ref="V12:X12"/>
    <mergeCell ref="Y12:AB12"/>
    <mergeCell ref="V13:Y13"/>
    <mergeCell ref="Z13:AE13"/>
    <mergeCell ref="V14:Y14"/>
    <mergeCell ref="Z14:AF14"/>
    <mergeCell ref="V15:X15"/>
    <mergeCell ref="Y16:AA16"/>
    <mergeCell ref="X17:Z17"/>
    <mergeCell ref="AA17:AF17"/>
    <mergeCell ref="Z18:AA18"/>
    <mergeCell ref="X19:Z19"/>
    <mergeCell ref="X21:Z21"/>
    <mergeCell ref="X22:Z22"/>
    <mergeCell ref="AA22:AF22"/>
    <mergeCell ref="V24:X24"/>
    <mergeCell ref="Y24:AF24"/>
    <mergeCell ref="V25:X25"/>
    <mergeCell ref="Z25:AB25"/>
    <mergeCell ref="AF25:AG25"/>
    <mergeCell ref="X26:Y26"/>
    <mergeCell ref="Z26:AE26"/>
    <mergeCell ref="X27:Y27"/>
    <mergeCell ref="Z28:AE28"/>
    <mergeCell ref="AF28:AG28"/>
    <mergeCell ref="X29:Y29"/>
    <mergeCell ref="Z30:AE30"/>
    <mergeCell ref="AF30:AG30"/>
    <mergeCell ref="V31:X31"/>
    <mergeCell ref="V32:X32"/>
    <mergeCell ref="X34:AB34"/>
    <mergeCell ref="X35:Y35"/>
    <mergeCell ref="X36:AD36"/>
    <mergeCell ref="AE36:AF36"/>
    <mergeCell ref="X37:AB37"/>
    <mergeCell ref="X38:AB38"/>
    <mergeCell ref="X39:Z39"/>
    <mergeCell ref="AA39:AF39"/>
    <mergeCell ref="X40:Z40"/>
    <mergeCell ref="AA40:AF40"/>
    <mergeCell ref="X41:Z41"/>
    <mergeCell ref="AA41:AF41"/>
    <mergeCell ref="X42:Z42"/>
    <mergeCell ref="AA42:AF42"/>
    <mergeCell ref="X43:Z43"/>
    <mergeCell ref="A5:A51"/>
    <mergeCell ref="A53:A58"/>
    <mergeCell ref="B5:B43"/>
    <mergeCell ref="B45:B51"/>
    <mergeCell ref="B53:B58"/>
    <mergeCell ref="C5:C6"/>
    <mergeCell ref="C8:C43"/>
    <mergeCell ref="C46:C51"/>
    <mergeCell ref="C53:C54"/>
    <mergeCell ref="C56:C58"/>
    <mergeCell ref="D5:D6"/>
    <mergeCell ref="D8:D43"/>
    <mergeCell ref="D46:D51"/>
    <mergeCell ref="D53:D54"/>
    <mergeCell ref="D56:D58"/>
    <mergeCell ref="E5:E6"/>
    <mergeCell ref="E8:E13"/>
    <mergeCell ref="E14:E15"/>
    <mergeCell ref="E16:E18"/>
    <mergeCell ref="E20:E22"/>
    <mergeCell ref="E24:E28"/>
    <mergeCell ref="E29:E34"/>
    <mergeCell ref="E35:E43"/>
    <mergeCell ref="E47:E49"/>
    <mergeCell ref="E50:E5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27"/>
  <sheetViews>
    <sheetView workbookViewId="0">
      <selection activeCell="B24" sqref="B24"/>
    </sheetView>
  </sheetViews>
  <sheetFormatPr defaultColWidth="11.8727272727273" defaultRowHeight="23.1" customHeight="1" outlineLevelCol="4"/>
  <cols>
    <col min="1" max="1" width="11.8727272727273" style="1"/>
    <col min="2" max="2" width="42.5" style="1" customWidth="1"/>
    <col min="3" max="3" width="16" style="1" customWidth="1"/>
    <col min="4" max="4" width="22" style="1" customWidth="1"/>
    <col min="5" max="5" width="25.2545454545455" style="1" customWidth="1"/>
    <col min="6" max="16384" width="11.8727272727273" style="1"/>
  </cols>
  <sheetData>
    <row r="2" customHeight="1" spans="2:2">
      <c r="B2" s="2" t="s">
        <v>283</v>
      </c>
    </row>
    <row r="3" customHeight="1" spans="2:2">
      <c r="B3" s="2" t="s">
        <v>284</v>
      </c>
    </row>
    <row r="4" customHeight="1" spans="2:5">
      <c r="B4" s="3" t="s">
        <v>285</v>
      </c>
      <c r="C4" s="4" t="s">
        <v>286</v>
      </c>
      <c r="D4" s="4" t="s">
        <v>287</v>
      </c>
      <c r="E4" s="5" t="s">
        <v>288</v>
      </c>
    </row>
    <row r="5" customHeight="1" spans="2:5">
      <c r="B5" s="6">
        <v>360</v>
      </c>
      <c r="C5" s="7"/>
      <c r="D5" s="7"/>
      <c r="E5" s="8"/>
    </row>
    <row r="6" customHeight="1" spans="2:5">
      <c r="B6" s="9" t="s">
        <v>289</v>
      </c>
      <c r="C6" s="10"/>
      <c r="D6" s="10"/>
      <c r="E6" s="11"/>
    </row>
    <row r="7" customHeight="1" spans="2:5">
      <c r="B7" s="9" t="s">
        <v>290</v>
      </c>
      <c r="C7" s="10"/>
      <c r="D7" s="10"/>
      <c r="E7" s="11"/>
    </row>
    <row r="8" customHeight="1" spans="2:5">
      <c r="B8" s="9" t="s">
        <v>291</v>
      </c>
      <c r="C8" s="10"/>
      <c r="D8" s="10"/>
      <c r="E8" s="11"/>
    </row>
    <row r="9" customHeight="1" spans="2:5">
      <c r="B9" s="9" t="s">
        <v>292</v>
      </c>
      <c r="C9" s="10"/>
      <c r="D9" s="10"/>
      <c r="E9" s="11"/>
    </row>
    <row r="10" customHeight="1" spans="2:5">
      <c r="B10" s="9" t="s">
        <v>293</v>
      </c>
      <c r="C10" s="10"/>
      <c r="D10" s="10"/>
      <c r="E10" s="11"/>
    </row>
    <row r="11" customHeight="1" spans="2:5">
      <c r="B11" s="9" t="s">
        <v>294</v>
      </c>
      <c r="C11" s="10"/>
      <c r="D11" s="10"/>
      <c r="E11" s="11"/>
    </row>
    <row r="12" customHeight="1" spans="2:5">
      <c r="B12" s="6" t="s">
        <v>295</v>
      </c>
      <c r="C12" s="7"/>
      <c r="D12" s="7"/>
      <c r="E12" s="8"/>
    </row>
    <row r="13" customHeight="1" spans="2:5">
      <c r="B13" s="9" t="s">
        <v>296</v>
      </c>
      <c r="C13" s="10" t="s">
        <v>297</v>
      </c>
      <c r="D13" s="10">
        <v>13910740774</v>
      </c>
      <c r="E13" s="11" t="s">
        <v>298</v>
      </c>
    </row>
    <row r="14" customHeight="1" spans="2:5">
      <c r="B14" s="9" t="s">
        <v>299</v>
      </c>
      <c r="C14" s="10" t="s">
        <v>300</v>
      </c>
      <c r="D14" s="10">
        <v>13810643293</v>
      </c>
      <c r="E14" s="11" t="s">
        <v>301</v>
      </c>
    </row>
    <row r="15" customHeight="1" spans="2:5">
      <c r="B15" s="9" t="s">
        <v>302</v>
      </c>
      <c r="C15" s="10" t="s">
        <v>303</v>
      </c>
      <c r="D15" s="10">
        <v>13910740774</v>
      </c>
      <c r="E15" s="11" t="s">
        <v>298</v>
      </c>
    </row>
    <row r="16" customHeight="1" spans="2:5">
      <c r="B16" s="9" t="s">
        <v>304</v>
      </c>
      <c r="C16" s="10" t="s">
        <v>305</v>
      </c>
      <c r="D16" s="10">
        <v>15811515220</v>
      </c>
      <c r="E16" s="11" t="s">
        <v>306</v>
      </c>
    </row>
    <row r="17" customHeight="1" spans="2:5">
      <c r="B17" s="9" t="s">
        <v>307</v>
      </c>
      <c r="C17" s="10" t="s">
        <v>308</v>
      </c>
      <c r="D17" s="10">
        <v>13810086995</v>
      </c>
      <c r="E17" s="11" t="s">
        <v>309</v>
      </c>
    </row>
    <row r="18" customHeight="1" spans="2:5">
      <c r="B18" s="9" t="s">
        <v>310</v>
      </c>
      <c r="C18" s="10" t="s">
        <v>311</v>
      </c>
      <c r="D18" s="10">
        <v>18201149206</v>
      </c>
      <c r="E18" s="11" t="s">
        <v>306</v>
      </c>
    </row>
    <row r="19" customHeight="1" spans="2:5">
      <c r="B19" s="9" t="s">
        <v>312</v>
      </c>
      <c r="C19" s="10" t="s">
        <v>313</v>
      </c>
      <c r="D19" s="10">
        <v>15210370021</v>
      </c>
      <c r="E19" s="11" t="s">
        <v>314</v>
      </c>
    </row>
    <row r="20" customHeight="1" spans="2:5">
      <c r="B20" s="6" t="s">
        <v>315</v>
      </c>
      <c r="C20" s="7"/>
      <c r="D20" s="7"/>
      <c r="E20" s="8"/>
    </row>
    <row r="21" customHeight="1" spans="2:5">
      <c r="B21" s="9" t="s">
        <v>316</v>
      </c>
      <c r="C21" s="10" t="s">
        <v>317</v>
      </c>
      <c r="D21" s="10"/>
      <c r="E21" s="8"/>
    </row>
    <row r="22" customHeight="1" spans="2:5">
      <c r="B22" s="9" t="s">
        <v>318</v>
      </c>
      <c r="C22" s="10"/>
      <c r="D22" s="10"/>
      <c r="E22" s="11"/>
    </row>
    <row r="23" customHeight="1" spans="2:5">
      <c r="B23" s="6" t="s">
        <v>319</v>
      </c>
      <c r="C23" s="7"/>
      <c r="D23" s="7"/>
      <c r="E23" s="8"/>
    </row>
    <row r="24" customHeight="1" spans="2:5">
      <c r="B24" s="9" t="s">
        <v>320</v>
      </c>
      <c r="C24" s="10" t="s">
        <v>321</v>
      </c>
      <c r="D24" s="10"/>
      <c r="E24" s="11"/>
    </row>
    <row r="25" customHeight="1" spans="2:5">
      <c r="B25" s="9" t="s">
        <v>322</v>
      </c>
      <c r="C25" s="1" t="s">
        <v>323</v>
      </c>
      <c r="D25" s="10"/>
      <c r="E25" s="11"/>
    </row>
    <row r="26" customHeight="1" spans="2:5">
      <c r="B26" s="9" t="s">
        <v>324</v>
      </c>
      <c r="C26" s="10" t="s">
        <v>325</v>
      </c>
      <c r="D26" s="10"/>
      <c r="E26" s="11"/>
    </row>
    <row r="27" customHeight="1" spans="2:5">
      <c r="B27" s="12" t="s">
        <v>220</v>
      </c>
      <c r="C27" s="13" t="s">
        <v>326</v>
      </c>
      <c r="D27" s="13"/>
      <c r="E27" s="14"/>
    </row>
  </sheetData>
  <mergeCells count="4">
    <mergeCell ref="B5:E5"/>
    <mergeCell ref="B12:E12"/>
    <mergeCell ref="B20:E20"/>
    <mergeCell ref="B23:E23"/>
  </mergeCells>
  <hyperlinks>
    <hyperlink ref="E19" r:id="rId1" display="wangfengyu@cct.cn"/>
    <hyperlink ref="E18" r:id="rId2" display="huyuhan@cct.cn"/>
    <hyperlink ref="E14" r:id="rId3" display="houying@cct.cn" tooltip="mailto:houying@cct.cn"/>
    <hyperlink ref="E16" r:id="rId2" display="huyuhan@cct.cn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</vt:lpstr>
      <vt:lpstr>项目推进</vt:lpstr>
      <vt:lpstr>人员分工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李京京</dc:creator>
  <cp:lastModifiedBy>为什么我的头像如此英俊</cp:lastModifiedBy>
  <dcterms:created xsi:type="dcterms:W3CDTF">2006-09-16T00:00:00Z</dcterms:created>
  <dcterms:modified xsi:type="dcterms:W3CDTF">2018-07-18T09:21:13Z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