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<sst xmlns="http://schemas.openxmlformats.org/spreadsheetml/2006/main" count="68" uniqueCount="68">
  <si>
    <t>【借款报销单】</t>
  </si>
  <si>
    <t>团号：HMZA-230106-ZJT806</t>
  </si>
  <si>
    <t>会议日期：23.1.6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</si>
  <si>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</si>
  <si>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</si>
  <si>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</si>
  <si>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</si>
  <si>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</si>
  <si>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</si>
  <si>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</si>
  <si>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</si>
  <si>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</si>
  <si>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</si>
  <si>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</si>
  <si>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</si>
  <si>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</si>
  <si>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</si>
  <si>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</si>
  <si>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</si>
  <si>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</si>
  <si>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</si>
  <si>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</si>
  <si>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</si>
  <si>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</si>
  <si>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</si>
  <si>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</si>
  <si>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</si>
  <si>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</si>
  <si>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</si>
  <si>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</si>
  <si>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</si>
  <si>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</si>
  <si>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</si>
  <si>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</si>
  <si>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</si>
  <si>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</si>
  <si>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</si>
  <si>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</si>
  <si>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</si>
  <si>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</si>
  <si>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</si>
  <si>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</si>
  <si>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</si>
  <si>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山姆-范范</t>
  </si>
  <si>
    <t>山姆-李文博</t>
  </si>
  <si>
    <t>化妆师</t>
  </si>
  <si>
    <t>夜床礼品</t>
  </si>
  <si>
    <t>制作物</t>
  </si>
  <si>
    <t>晚宴酒水</t>
  </si>
  <si>
    <t>退热贴</t>
  </si>
  <si>
    <t>加热柜</t>
  </si>
  <si>
    <t>riki平台费用</t>
  </si>
  <si>
    <t>客户用餐</t>
  </si>
  <si>
    <t>川贝枇杷膏</t>
  </si>
  <si>
    <t>道具采买</t>
  </si>
  <si>
    <t>代订住宿</t>
  </si>
  <si>
    <t>小瞳云台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</si>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</sst>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topLeftCell="A16" workbookViewId="0">
      <selection activeCell="H48" sqref="H48"/>
    </sheetView>
  </sheetViews>
  <sheetFormatPr defaultColWidth="9" defaultRowHeight="21" customHeight="1"/>
  <cols>
    <col min="1" max="1" width="9" style="3"/>
    <col min="2" max="2" width="16.75" style="1" customWidth="1"/>
    <col min="3" max="3" width="14.1018518518519" style="4" customWidth="1"/>
    <col min="4" max="4" width="9" style="1"/>
    <col min="5" max="5" width="12.962962962963" style="1" customWidth="1"/>
    <col min="6" max="6" width="12.8425925925926" style="1" customWidth="1"/>
    <col min="7" max="7" width="13.1111111111111" style="1"/>
    <col min="8" max="8" width="15.8981481481481" style="1" customWidth="1"/>
    <col min="9" max="9" width="24.8796296296296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9"/>
      <c r="J2" s="39"/>
      <c r="K2" s="39"/>
      <c r="L2" s="39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0"/>
      <c r="J8" s="41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0"/>
      <c r="J9" s="42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3"/>
      <c r="J10" s="44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0"/>
      <c r="J11" s="41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0"/>
      <c r="J12" s="42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3"/>
      <c r="J13" s="44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0"/>
      <c r="J14" s="45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0"/>
      <c r="J15" s="46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3"/>
      <c r="J16" s="47"/>
    </row>
    <row r="17" s="1" customFormat="1" customHeight="1" spans="1:10">
      <c r="A17" s="14">
        <v>4</v>
      </c>
      <c r="B17" s="15" t="s">
        <v>24</v>
      </c>
      <c r="C17" s="16"/>
      <c r="D17" s="17"/>
      <c r="E17" s="16">
        <f>C17*D17</f>
        <v>0</v>
      </c>
      <c r="F17" s="16"/>
      <c r="G17" s="16"/>
      <c r="H17" s="16"/>
      <c r="I17" s="40"/>
      <c r="J17" s="45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0"/>
      <c r="J18" s="46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3"/>
      <c r="J19" s="47"/>
    </row>
    <row r="20" s="1" customFormat="1" ht="47" customHeight="1" spans="1:10">
      <c r="A20" s="21">
        <v>5</v>
      </c>
      <c r="B20" s="22" t="s">
        <v>27</v>
      </c>
      <c r="C20" s="23">
        <v>100000</v>
      </c>
      <c r="D20" s="21">
        <v>1</v>
      </c>
      <c r="E20" s="16">
        <f>C20*D20</f>
        <v>100000</v>
      </c>
      <c r="F20" s="16"/>
      <c r="G20" s="16"/>
      <c r="H20" s="16"/>
      <c r="I20" s="48" t="s">
        <v>28</v>
      </c>
      <c r="J20" s="41" t="s">
        <v>29</v>
      </c>
    </row>
    <row r="21" s="1" customFormat="1" ht="22" customHeight="1" spans="1:10">
      <c r="A21" s="27"/>
      <c r="B21" s="28"/>
      <c r="C21" s="29"/>
      <c r="D21" s="27"/>
      <c r="E21" s="16"/>
      <c r="F21" s="16"/>
      <c r="G21" s="16"/>
      <c r="H21" s="16"/>
      <c r="I21" s="40"/>
      <c r="J21" s="42"/>
    </row>
    <row r="22" s="2" customFormat="1" customHeight="1" spans="1:10">
      <c r="A22" s="18"/>
      <c r="B22" s="19" t="s">
        <v>30</v>
      </c>
      <c r="C22" s="20">
        <f>SUM(C20)</f>
        <v>100000</v>
      </c>
      <c r="D22" s="20">
        <f>SUM(D20)</f>
        <v>1</v>
      </c>
      <c r="E22" s="20">
        <f>SUM(E20)</f>
        <v>100000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3"/>
      <c r="J22" s="44"/>
    </row>
    <row r="23" s="1" customFormat="1" customHeight="1" spans="1:10">
      <c r="A23" s="14">
        <v>6</v>
      </c>
      <c r="B23" s="15" t="s">
        <v>31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40"/>
      <c r="J23" s="41" t="s">
        <v>32</v>
      </c>
    </row>
    <row r="24" s="2" customFormat="1" customHeight="1" spans="1:10">
      <c r="A24" s="18"/>
      <c r="B24" s="19" t="s">
        <v>33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3"/>
      <c r="J24" s="47"/>
    </row>
    <row r="25" s="1" customFormat="1" customHeight="1" spans="1:10">
      <c r="A25" s="14">
        <v>7</v>
      </c>
      <c r="B25" s="15" t="s">
        <v>34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40"/>
      <c r="J25" s="49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40"/>
      <c r="J26" s="50"/>
    </row>
    <row r="27" s="2" customFormat="1" customHeight="1" spans="1:10">
      <c r="A27" s="18"/>
      <c r="B27" s="19" t="s">
        <v>35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3"/>
      <c r="J27" s="51"/>
    </row>
    <row r="28" s="1" customFormat="1" customHeight="1" spans="1:10">
      <c r="A28" s="14">
        <v>8</v>
      </c>
      <c r="B28" s="15" t="s">
        <v>36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40"/>
      <c r="J28" s="45" t="s">
        <v>37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40"/>
      <c r="J29" s="46"/>
    </row>
    <row r="30" s="2" customFormat="1" customHeight="1" spans="1:10">
      <c r="A30" s="18"/>
      <c r="B30" s="19" t="s">
        <v>38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3"/>
      <c r="J30" s="47"/>
    </row>
    <row r="31" s="1" customFormat="1" customHeight="1" spans="1:10">
      <c r="A31" s="14">
        <v>9</v>
      </c>
      <c r="B31" s="15" t="s">
        <v>39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40"/>
      <c r="J31" s="41" t="s">
        <v>40</v>
      </c>
    </row>
    <row r="32" s="2" customFormat="1" customHeight="1" spans="1:10">
      <c r="A32" s="18"/>
      <c r="B32" s="19" t="s">
        <v>41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3"/>
      <c r="J32" s="44"/>
    </row>
    <row r="33" s="1" customFormat="1" customHeight="1" spans="1:10">
      <c r="A33" s="21">
        <v>10</v>
      </c>
      <c r="B33" s="22" t="s">
        <v>42</v>
      </c>
      <c r="C33" s="23"/>
      <c r="D33" s="21"/>
      <c r="E33" s="23">
        <f>C33*D33</f>
        <v>0</v>
      </c>
      <c r="F33" s="30">
        <v>2531.1</v>
      </c>
      <c r="G33" s="30">
        <v>0</v>
      </c>
      <c r="H33" s="30">
        <f t="shared" ref="H33:H39" si="12">F33+G33</f>
        <v>2531.1</v>
      </c>
      <c r="I33" s="52" t="s">
        <v>43</v>
      </c>
      <c r="J33" s="49"/>
    </row>
    <row r="34" s="1" customFormat="1" customHeight="1" spans="1:10">
      <c r="A34" s="27"/>
      <c r="B34" s="28"/>
      <c r="C34" s="29"/>
      <c r="D34" s="27"/>
      <c r="E34" s="29"/>
      <c r="F34" s="30">
        <v>1947</v>
      </c>
      <c r="G34" s="30"/>
      <c r="H34" s="30">
        <f t="shared" si="12"/>
        <v>1947</v>
      </c>
      <c r="I34" s="52" t="s">
        <v>44</v>
      </c>
      <c r="J34" s="50"/>
    </row>
    <row r="35" s="1" customFormat="1" customHeight="1" spans="1:10">
      <c r="A35" s="27"/>
      <c r="B35" s="28"/>
      <c r="C35" s="29"/>
      <c r="D35" s="27"/>
      <c r="E35" s="29"/>
      <c r="F35" s="30"/>
      <c r="G35" s="30">
        <v>15000</v>
      </c>
      <c r="H35" s="30">
        <f t="shared" si="12"/>
        <v>15000</v>
      </c>
      <c r="I35" s="52" t="s">
        <v>45</v>
      </c>
      <c r="J35" s="50"/>
    </row>
    <row r="36" s="1" customFormat="1" customHeight="1" spans="1:10">
      <c r="A36" s="27"/>
      <c r="B36" s="28"/>
      <c r="C36" s="29"/>
      <c r="D36" s="27"/>
      <c r="E36" s="29"/>
      <c r="F36" s="30">
        <v>41800</v>
      </c>
      <c r="G36" s="30"/>
      <c r="H36" s="30">
        <f t="shared" si="12"/>
        <v>41800</v>
      </c>
      <c r="I36" s="52" t="s">
        <v>46</v>
      </c>
      <c r="J36" s="50"/>
    </row>
    <row r="37" s="1" customFormat="1" customHeight="1" spans="1:10">
      <c r="A37" s="27"/>
      <c r="B37" s="28"/>
      <c r="C37" s="29"/>
      <c r="D37" s="27"/>
      <c r="E37" s="29"/>
      <c r="F37" s="30">
        <v>1539.6</v>
      </c>
      <c r="G37" s="30"/>
      <c r="H37" s="30">
        <f t="shared" si="12"/>
        <v>1539.6</v>
      </c>
      <c r="I37" s="52" t="s">
        <v>47</v>
      </c>
      <c r="J37" s="50"/>
    </row>
    <row r="38" s="1" customFormat="1" customHeight="1" spans="1:10">
      <c r="A38" s="27"/>
      <c r="B38" s="28"/>
      <c r="C38" s="29"/>
      <c r="D38" s="27"/>
      <c r="E38" s="29"/>
      <c r="F38" s="30">
        <v>687.48</v>
      </c>
      <c r="G38" s="30">
        <v>217</v>
      </c>
      <c r="H38" s="30">
        <f t="shared" si="12"/>
        <v>904.48</v>
      </c>
      <c r="I38" s="52" t="s">
        <v>48</v>
      </c>
      <c r="J38" s="50"/>
    </row>
    <row r="39" s="1" customFormat="1" customHeight="1" spans="1:10">
      <c r="A39" s="27"/>
      <c r="B39" s="28"/>
      <c r="C39" s="29"/>
      <c r="D39" s="27"/>
      <c r="E39" s="29"/>
      <c r="F39" s="31"/>
      <c r="G39" s="31">
        <v>184.1</v>
      </c>
      <c r="H39" s="31">
        <f t="shared" si="12"/>
        <v>184.1</v>
      </c>
      <c r="I39" s="53" t="s">
        <v>49</v>
      </c>
      <c r="J39" s="50"/>
    </row>
    <row r="40" s="1" customFormat="1" customHeight="1" spans="1:10">
      <c r="A40" s="27"/>
      <c r="B40" s="28"/>
      <c r="C40" s="29"/>
      <c r="D40" s="27"/>
      <c r="E40" s="29"/>
      <c r="F40" s="16">
        <v>692</v>
      </c>
      <c r="G40" s="16"/>
      <c r="H40" s="16">
        <f>F40+G40</f>
        <v>692</v>
      </c>
      <c r="I40" s="40" t="s">
        <v>50</v>
      </c>
      <c r="J40" s="50"/>
    </row>
    <row r="41" s="1" customFormat="1" customHeight="1" spans="1:10">
      <c r="A41" s="27"/>
      <c r="B41" s="28"/>
      <c r="C41" s="29"/>
      <c r="D41" s="27"/>
      <c r="E41" s="29"/>
      <c r="F41" s="16"/>
      <c r="G41" s="16">
        <v>320</v>
      </c>
      <c r="H41" s="16">
        <f>F41+G41</f>
        <v>320</v>
      </c>
      <c r="I41" s="40" t="s">
        <v>51</v>
      </c>
      <c r="J41" s="50"/>
    </row>
    <row r="42" s="1" customFormat="1" customHeight="1" spans="1:10">
      <c r="A42" s="27"/>
      <c r="B42" s="28"/>
      <c r="C42" s="29"/>
      <c r="D42" s="27"/>
      <c r="E42" s="29"/>
      <c r="F42" s="16"/>
      <c r="G42" s="16">
        <v>2300</v>
      </c>
      <c r="H42" s="16">
        <f>F42+G42</f>
        <v>2300</v>
      </c>
      <c r="I42" s="40" t="s">
        <v>52</v>
      </c>
      <c r="J42" s="50"/>
    </row>
    <row r="43" s="1" customFormat="1" customHeight="1" spans="1:10">
      <c r="A43" s="27"/>
      <c r="B43" s="28"/>
      <c r="C43" s="29"/>
      <c r="D43" s="27"/>
      <c r="E43" s="29"/>
      <c r="F43" s="16">
        <v>250</v>
      </c>
      <c r="G43" s="16"/>
      <c r="H43" s="16">
        <f>F43+G43</f>
        <v>250</v>
      </c>
      <c r="I43" s="40" t="s">
        <v>53</v>
      </c>
      <c r="J43" s="50"/>
    </row>
    <row r="44" s="1" customFormat="1" customHeight="1" spans="1:10">
      <c r="A44" s="27"/>
      <c r="B44" s="28"/>
      <c r="C44" s="29"/>
      <c r="D44" s="27"/>
      <c r="E44" s="29"/>
      <c r="F44" s="16"/>
      <c r="G44" s="16">
        <v>600</v>
      </c>
      <c r="H44" s="16">
        <f>F44+G44</f>
        <v>600</v>
      </c>
      <c r="I44" s="40" t="s">
        <v>54</v>
      </c>
      <c r="J44" s="50"/>
    </row>
    <row r="45" s="1" customFormat="1" customHeight="1" spans="1:10">
      <c r="A45" s="27"/>
      <c r="B45" s="28"/>
      <c r="C45" s="29"/>
      <c r="D45" s="27"/>
      <c r="E45" s="29"/>
      <c r="F45" s="16">
        <v>4799</v>
      </c>
      <c r="G45" s="16"/>
      <c r="H45" s="16">
        <f>F45+G45</f>
        <v>4799</v>
      </c>
      <c r="I45" s="40" t="s">
        <v>55</v>
      </c>
      <c r="J45" s="50"/>
    </row>
    <row r="46" s="1" customFormat="1" customHeight="1" spans="1:10">
      <c r="A46" s="27"/>
      <c r="B46" s="28"/>
      <c r="C46" s="29"/>
      <c r="D46" s="27"/>
      <c r="E46" s="29"/>
      <c r="F46" s="16"/>
      <c r="G46" s="16">
        <v>12980</v>
      </c>
      <c r="H46" s="16">
        <f>F46+G46</f>
        <v>12980</v>
      </c>
      <c r="I46" s="40" t="s">
        <v>56</v>
      </c>
      <c r="J46" s="50"/>
    </row>
    <row r="47" s="2" customFormat="1" customHeight="1" spans="1:10">
      <c r="A47" s="18"/>
      <c r="B47" s="19" t="s">
        <v>57</v>
      </c>
      <c r="C47" s="20">
        <f>SUM(C33)</f>
        <v>0</v>
      </c>
      <c r="D47" s="20">
        <f>SUM(D33)</f>
        <v>0</v>
      </c>
      <c r="E47" s="20">
        <f>SUM(E33)</f>
        <v>0</v>
      </c>
      <c r="F47" s="20">
        <f>SUM(F33:F46)</f>
        <v>54246.18</v>
      </c>
      <c r="G47" s="20">
        <f>SUM(G33:G46)</f>
        <v>31601.1</v>
      </c>
      <c r="H47" s="20">
        <f>SUM(H33:H46)</f>
        <v>85847.28</v>
      </c>
      <c r="I47" s="43"/>
      <c r="J47" s="51"/>
    </row>
    <row r="48" s="1" customFormat="1" customHeight="1" spans="1:10">
      <c r="A48" s="18"/>
      <c r="B48" s="19" t="s">
        <v>58</v>
      </c>
      <c r="C48" s="20">
        <f t="shared" ref="C48:H48" si="13">SUM(C47,C32,C30,C27,C24,C22,C19,C16,C13,C10)</f>
        <v>100000</v>
      </c>
      <c r="D48" s="20">
        <f t="shared" si="13"/>
        <v>1</v>
      </c>
      <c r="E48" s="20">
        <f t="shared" si="13"/>
        <v>100000</v>
      </c>
      <c r="F48" s="20">
        <f t="shared" si="13"/>
        <v>54246.18</v>
      </c>
      <c r="G48" s="20">
        <f t="shared" si="13"/>
        <v>31601.1</v>
      </c>
      <c r="H48" s="20">
        <f t="shared" si="13"/>
        <v>85847.28</v>
      </c>
      <c r="I48" s="43"/>
      <c r="J48" s="54"/>
    </row>
    <row r="49" s="1" customFormat="1" customHeight="1" spans="1:3">
      <c r="A49" s="3"/>
      <c r="C49" s="4"/>
    </row>
    <row r="50" s="1" customFormat="1" customHeight="1" spans="1:3">
      <c r="A50" s="3"/>
      <c r="C50" s="4"/>
    </row>
    <row r="51" s="1" customFormat="1" customHeight="1" spans="1:3">
      <c r="A51" s="3"/>
      <c r="C51" s="4"/>
    </row>
    <row r="52" s="1" customFormat="1" customHeight="1" spans="1:9">
      <c r="A52" s="32" t="s">
        <v>59</v>
      </c>
      <c r="B52" s="33"/>
      <c r="C52" s="34" t="s">
        <v>60</v>
      </c>
      <c r="D52" s="34"/>
      <c r="E52" s="34" t="s">
        <v>61</v>
      </c>
      <c r="F52" s="34"/>
      <c r="G52" s="34" t="s">
        <v>62</v>
      </c>
      <c r="H52" s="34"/>
      <c r="I52" s="55" t="s">
        <v>63</v>
      </c>
    </row>
    <row r="53" s="1" customFormat="1" customHeight="1" spans="1:9">
      <c r="A53" s="35">
        <f>E48</f>
        <v>100000</v>
      </c>
      <c r="B53" s="36"/>
      <c r="C53" s="36">
        <f>H48</f>
        <v>85847.28</v>
      </c>
      <c r="D53" s="36"/>
      <c r="E53" s="36">
        <f>F48</f>
        <v>54246.18</v>
      </c>
      <c r="F53" s="36"/>
      <c r="G53" s="36">
        <f>G48</f>
        <v>31601.1</v>
      </c>
      <c r="H53" s="36"/>
      <c r="I53" s="56">
        <f>A53-C53</f>
        <v>14152.72</v>
      </c>
    </row>
    <row r="54" s="1" customFormat="1" customHeight="1" spans="1:3">
      <c r="A54" s="3"/>
      <c r="C54" s="4"/>
    </row>
    <row r="55" s="1" customFormat="1" customHeight="1" spans="1:9">
      <c r="A55" s="37" t="s">
        <v>64</v>
      </c>
      <c r="B55" s="2"/>
      <c r="C55" s="38" t="s">
        <v>65</v>
      </c>
      <c r="D55" s="37"/>
      <c r="E55" s="37" t="s">
        <v>66</v>
      </c>
      <c r="F55" s="37"/>
      <c r="G55" s="37" t="s">
        <v>67</v>
      </c>
      <c r="H55" s="37"/>
      <c r="I55" s="2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9"/>
    <mergeCell ref="A11:A12"/>
    <mergeCell ref="A14:A15"/>
    <mergeCell ref="A17:A18"/>
    <mergeCell ref="A20:A21"/>
    <mergeCell ref="A25:A26"/>
    <mergeCell ref="A28:A29"/>
    <mergeCell ref="A33:A46"/>
    <mergeCell ref="B6:B7"/>
    <mergeCell ref="B8:B9"/>
    <mergeCell ref="B11:B12"/>
    <mergeCell ref="B14:B15"/>
    <mergeCell ref="B17:B18"/>
    <mergeCell ref="B20:B21"/>
    <mergeCell ref="B25:B26"/>
    <mergeCell ref="B28:B29"/>
    <mergeCell ref="B33:B46"/>
    <mergeCell ref="C8:C9"/>
    <mergeCell ref="C11:C12"/>
    <mergeCell ref="C14:C15"/>
    <mergeCell ref="C17:C18"/>
    <mergeCell ref="C20:C21"/>
    <mergeCell ref="C25:C26"/>
    <mergeCell ref="C28:C29"/>
    <mergeCell ref="C33:C46"/>
    <mergeCell ref="D8:D9"/>
    <mergeCell ref="D11:D12"/>
    <mergeCell ref="D14:D15"/>
    <mergeCell ref="D17:D18"/>
    <mergeCell ref="D20:D21"/>
    <mergeCell ref="D25:D26"/>
    <mergeCell ref="D28:D29"/>
    <mergeCell ref="D33:D46"/>
    <mergeCell ref="E8:E9"/>
    <mergeCell ref="E11:E12"/>
    <mergeCell ref="E14:E15"/>
    <mergeCell ref="E17:E18"/>
    <mergeCell ref="E20:E21"/>
    <mergeCell ref="E25:E26"/>
    <mergeCell ref="E28:E29"/>
    <mergeCell ref="E33:E46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47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朝闻道 夕死 亦足</cp:lastModifiedBy>
  <dcterms:created xsi:type="dcterms:W3CDTF">2022-11-24T12:44:00Z</dcterms:created>
  <dcterms:modified xsi:type="dcterms:W3CDTF">2023-07-25T08:47:09Z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2052-11.1.0.14309</vt:lpwstr>
  </property>
</Properties>
</file>