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<sst xmlns="http://schemas.openxmlformats.org/spreadsheetml/2006/main" count="116" uniqueCount="94">
  <si>
    <t>【借款报销单】</t>
  </si>
  <si>
    <t>团号：HMZA-190622-CZH683</t>
  </si>
  <si>
    <t>会议日期：6.22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</si>
  <si>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</si>
  <si>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</si>
  <si>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</si>
  <si>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</si>
  <si>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</si>
  <si>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</si>
  <si>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</si>
  <si>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</si>
  <si>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</si>
  <si>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</si>
  <si>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</si>
  <si>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</si>
  <si>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</si>
  <si>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</si>
  <si>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</si>
  <si>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</si>
  <si>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</si>
  <si>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</si>
  <si>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</si>
  <si>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客户使用费预估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</si>
  <si>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</si>
  <si>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</si>
  <si>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</si>
  <si>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</si>
  <si>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</si>
  <si>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</si>
  <si>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现地采买软饮、签到花等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</si>
  <si>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</si>
  <si>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</si>
  <si>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</si>
  <si>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</si>
  <si>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</si>
  <si>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</si>
  <si>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</si>
  <si>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</si>
  <si>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</si>
  <si>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</si>
  <si>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</si>
  <si>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</si>
  <si>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</si>
  <si>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</si>
  <si>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淘宝游戏道具定做5个</t>
  </si>
  <si>
    <t>其他物料购买茶歇、水等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</si>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</sst>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#,##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2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8" fillId="17" borderId="22" applyNumberFormat="0" applyAlignment="0" applyProtection="0">
      <alignment vertical="center"/>
    </xf>
    <xf numFmtId="0" fontId="18" fillId="17" borderId="19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28" sqref="H2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2.62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1000</v>
      </c>
      <c r="G17" s="63">
        <v>0</v>
      </c>
      <c r="H17" s="63">
        <f t="shared" si="0"/>
        <v>1000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1000</v>
      </c>
      <c r="G21" s="67">
        <f t="shared" ref="G21:H21" si="5">SUM(G17:G20)</f>
        <v>0</v>
      </c>
      <c r="H21" s="67">
        <f t="shared" si="5"/>
        <v>1000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4000</v>
      </c>
      <c r="G25" s="63">
        <v>0</v>
      </c>
      <c r="H25" s="63">
        <f t="shared" si="0"/>
        <v>4000</v>
      </c>
      <c r="I25" s="84" t="s">
        <v>29</v>
      </c>
      <c r="J25" s="85" t="s">
        <v>30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31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4000</v>
      </c>
      <c r="G27" s="67">
        <f>SUM(G25:G26)</f>
        <v>0</v>
      </c>
      <c r="H27" s="67">
        <f t="shared" ref="H27" si="10">SUM(H25:H26)</f>
        <v>4000</v>
      </c>
      <c r="I27" s="87"/>
      <c r="J27" s="88"/>
    </row>
    <row r="28" customHeight="1" spans="1:10">
      <c r="A28" s="61">
        <v>6</v>
      </c>
      <c r="B28" s="62" t="s">
        <v>32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33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34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35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36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37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38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39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40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42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43</v>
      </c>
      <c r="C45" s="63">
        <v>0</v>
      </c>
      <c r="D45" s="64"/>
      <c r="E45" s="63">
        <f t="shared" si="2"/>
        <v>0</v>
      </c>
      <c r="F45" s="63">
        <v>10000</v>
      </c>
      <c r="G45" s="63">
        <v>0</v>
      </c>
      <c r="H45" s="63">
        <f>F45+G45</f>
        <v>10000</v>
      </c>
      <c r="I45" s="95" t="s">
        <v>44</v>
      </c>
      <c r="J45" s="92"/>
    </row>
    <row r="46" customHeight="1" spans="1:10">
      <c r="A46" s="74"/>
      <c r="B46" s="62"/>
      <c r="C46" s="63"/>
      <c r="D46" s="64"/>
      <c r="E46" s="63"/>
      <c r="F46" s="63">
        <v>5000</v>
      </c>
      <c r="G46" s="63">
        <v>0</v>
      </c>
      <c r="H46" s="63">
        <f t="shared" ref="H46:H51" si="19">F46+G46</f>
        <v>5000</v>
      </c>
      <c r="I46" s="84" t="s">
        <v>45</v>
      </c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46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15000</v>
      </c>
      <c r="G52" s="67">
        <f t="shared" ref="G52:H52" si="21">SUM(G45:G51)</f>
        <v>0</v>
      </c>
      <c r="H52" s="67">
        <f t="shared" si="21"/>
        <v>15000</v>
      </c>
      <c r="I52" s="87"/>
      <c r="J52" s="94"/>
    </row>
    <row r="53" customHeight="1" spans="1:10">
      <c r="A53" s="65"/>
      <c r="B53" s="66" t="s">
        <v>47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20000</v>
      </c>
      <c r="G53" s="67">
        <f t="shared" si="22"/>
        <v>0</v>
      </c>
      <c r="H53" s="67">
        <f t="shared" si="22"/>
        <v>20000</v>
      </c>
      <c r="I53" s="87"/>
      <c r="J53" s="96"/>
    </row>
    <row r="57" customHeight="1" spans="1:9">
      <c r="A57" s="75" t="s">
        <v>48</v>
      </c>
      <c r="B57" s="76"/>
      <c r="C57" s="77" t="s">
        <v>49</v>
      </c>
      <c r="D57" s="77"/>
      <c r="E57" s="77" t="s">
        <v>50</v>
      </c>
      <c r="F57" s="77"/>
      <c r="G57" s="77" t="s">
        <v>51</v>
      </c>
      <c r="H57" s="77"/>
      <c r="I57" s="97" t="s">
        <v>52</v>
      </c>
    </row>
    <row r="58" customHeight="1" spans="1:9">
      <c r="A58" s="78">
        <f>E53</f>
        <v>0</v>
      </c>
      <c r="B58" s="79"/>
      <c r="C58" s="79">
        <f>H53</f>
        <v>20000</v>
      </c>
      <c r="D58" s="79"/>
      <c r="E58" s="79">
        <f>F53</f>
        <v>20000</v>
      </c>
      <c r="F58" s="79"/>
      <c r="G58" s="79">
        <f>G53</f>
        <v>0</v>
      </c>
      <c r="H58" s="79"/>
      <c r="I58" s="98">
        <f>A58-C58</f>
        <v>-20000</v>
      </c>
    </row>
    <row r="60" customHeight="1" spans="1:9">
      <c r="A60" s="80" t="s">
        <v>53</v>
      </c>
      <c r="B60" s="81"/>
      <c r="C60" s="82" t="s">
        <v>54</v>
      </c>
      <c r="D60" s="80"/>
      <c r="E60" s="80" t="s">
        <v>55</v>
      </c>
      <c r="F60" s="80"/>
      <c r="G60" s="80" t="s">
        <v>56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1" workbookViewId="0">
      <selection activeCell="F5" sqref="F5:G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5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6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38"/>
      <c r="J8" s="15" t="s">
        <v>70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>
        <v>0</v>
      </c>
      <c r="I11" s="40"/>
      <c r="J11" s="41"/>
      <c r="K11" s="42" t="s">
        <v>79</v>
      </c>
    </row>
    <row r="12" ht="23" customHeight="1" spans="2:11">
      <c r="B12" s="22">
        <v>2</v>
      </c>
      <c r="C12" s="23"/>
      <c r="D12" s="26"/>
      <c r="E12" s="27" t="s">
        <v>80</v>
      </c>
      <c r="F12" s="27"/>
      <c r="G12" s="25">
        <v>0</v>
      </c>
      <c r="H12" s="25">
        <v>0</v>
      </c>
      <c r="I12" s="40"/>
      <c r="J12" s="41"/>
      <c r="K12" s="42" t="s">
        <v>79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0"/>
      <c r="J13" s="41"/>
      <c r="K13" s="42" t="s">
        <v>79</v>
      </c>
    </row>
    <row r="14" ht="20.1" customHeight="1" spans="2:11">
      <c r="B14" s="22">
        <v>4</v>
      </c>
      <c r="C14" s="23"/>
      <c r="D14" s="26"/>
      <c r="E14" s="22" t="s">
        <v>82</v>
      </c>
      <c r="F14" s="23"/>
      <c r="G14" s="25">
        <v>0</v>
      </c>
      <c r="H14" s="25">
        <v>0</v>
      </c>
      <c r="I14" s="40"/>
      <c r="J14" s="41"/>
      <c r="K14" s="42" t="s">
        <v>83</v>
      </c>
    </row>
    <row r="15" ht="20.1" customHeight="1" spans="2:11">
      <c r="B15" s="22">
        <v>5</v>
      </c>
      <c r="C15" s="23"/>
      <c r="D15" s="24" t="s">
        <v>43</v>
      </c>
      <c r="E15" s="27" t="s">
        <v>84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47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74</v>
      </c>
      <c r="C20" s="21"/>
      <c r="D20" s="21"/>
      <c r="E20" s="21"/>
      <c r="F20" s="21"/>
      <c r="G20" s="21" t="s">
        <v>85</v>
      </c>
      <c r="H20" s="21"/>
      <c r="I20" s="21"/>
      <c r="J20" s="21"/>
      <c r="K20" s="21" t="s">
        <v>86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87</v>
      </c>
      <c r="C23" s="16"/>
      <c r="D23" s="16"/>
      <c r="E23" s="16"/>
      <c r="F23" s="16" t="s">
        <v>54</v>
      </c>
      <c r="G23" s="16" t="s">
        <v>88</v>
      </c>
      <c r="H23" s="16"/>
      <c r="I23" s="16"/>
      <c r="J23" s="16" t="s">
        <v>56</v>
      </c>
      <c r="K23" s="16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 t="str">
        <f>F5</f>
        <v>王凤雨</v>
      </c>
      <c r="G28" s="7"/>
      <c r="H28" s="6" t="s">
        <v>60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62</v>
      </c>
      <c r="E29" s="10"/>
      <c r="F29" s="11" t="str">
        <f>F6</f>
        <v>北京</v>
      </c>
      <c r="G29" s="11"/>
      <c r="H29" s="10" t="s">
        <v>64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66</v>
      </c>
      <c r="E30" s="10"/>
      <c r="F30" s="11" t="str">
        <f>F7</f>
        <v>5.16-5.20</v>
      </c>
      <c r="G30" s="11"/>
      <c r="H30" s="10" t="s">
        <v>68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69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90</v>
      </c>
      <c r="E33" s="27" t="s">
        <v>91</v>
      </c>
      <c r="F33" s="27"/>
      <c r="G33" s="25" t="s">
        <v>92</v>
      </c>
      <c r="H33" s="25" t="s">
        <v>93</v>
      </c>
      <c r="I33" s="25" t="s">
        <v>47</v>
      </c>
      <c r="J33" s="25"/>
      <c r="K33" s="48" t="s">
        <v>76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47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87</v>
      </c>
      <c r="C38" s="16"/>
      <c r="D38" s="16"/>
      <c r="E38" s="16"/>
      <c r="F38" s="16" t="s">
        <v>54</v>
      </c>
      <c r="G38" s="16" t="s">
        <v>88</v>
      </c>
      <c r="H38" s="16"/>
      <c r="I38" s="16"/>
      <c r="J38" s="16" t="s">
        <v>56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2019-06-10T07:29:48Z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