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14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<sst xmlns="http://schemas.openxmlformats.org/spreadsheetml/2006/main" count="118" uniqueCount="94">
  <si>
    <t>【借款报销单】</t>
  </si>
  <si>
    <t>团号：HMQA-180721-BAR711</t>
  </si>
  <si>
    <t>会议日期：2018/07/21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</si>
  <si>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</si>
  <si>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</si>
  <si>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</si>
  <si>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</si>
  <si>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</si>
  <si>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</si>
  <si>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</si>
  <si>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</si>
  <si>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</si>
  <si>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</si>
  <si>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</si>
  <si>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</si>
  <si>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</si>
  <si>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</si>
  <si>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</si>
  <si>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</si>
  <si>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</si>
  <si>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</si>
  <si>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</si>
  <si>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</si>
  <si>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</si>
  <si>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</si>
  <si>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</si>
  <si>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</si>
  <si>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</si>
  <si>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</si>
  <si>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</si>
  <si>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</si>
  <si>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</si>
  <si>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</si>
  <si>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</si>
  <si>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</si>
  <si>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</si>
  <si>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</si>
  <si>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</si>
  <si>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</si>
  <si>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</si>
  <si>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</si>
  <si>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</si>
  <si>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</si>
  <si>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房费尾款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</si>
  <si>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</si>
  <si>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</si>
  <si>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</si>
  <si>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</si>
  <si>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</si>
  <si>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</si>
  <si>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</si>
  <si>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</si>
  <si>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</si>
  <si>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</si>
  <si>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</si>
  <si>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</si>
  <si>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</si>
  <si>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</si>
  <si>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</si>
  <si>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</si>
  <si>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</si>
  <si>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</si>
  <si>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</si>
  <si>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</si>
  <si>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</si>
  <si>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2017年5月18-21日</t>
  </si>
  <si>
    <t>报销日期:</t>
  </si>
  <si>
    <t>团号:</t>
  </si>
  <si>
    <t>KMQ-1705-A18CGZ711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</si>
  <si>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</si>
  <si>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</si>
  <si>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</si>
  <si>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</si>
  <si>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</si>
  <si>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</si>
  <si>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</si>
  <si>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</si>
  <si>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</si>
  <si>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</si>
  <si>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</si>
  <si>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</si>
  <si>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</si>
  <si>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</si>
  <si>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</si>
  <si>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</si>
  <si>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</si>
  <si>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</si>
  <si>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</si>
  <si>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</si>
  <si>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</si>
  <si>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</si>
  <si>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</si>
  <si>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2017年5月18-19日</t>
  </si>
  <si>
    <t>2017年5月20-21日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</si>
</sst>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2" fillId="29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22" borderId="19" applyNumberFormat="0" applyAlignment="0" applyProtection="0">
      <alignment vertical="center"/>
    </xf>
    <xf numFmtId="0" fontId="28" fillId="22" borderId="21" applyNumberFormat="0" applyAlignment="0" applyProtection="0">
      <alignment vertical="center"/>
    </xf>
    <xf numFmtId="0" fontId="20" fillId="18" borderId="1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0" workbookViewId="0">
      <selection activeCell="I54" sqref="I54"/>
    </sheetView>
  </sheetViews>
  <sheetFormatPr defaultColWidth="9" defaultRowHeight="21" customHeight="1"/>
  <cols>
    <col min="1" max="1" width="9" style="53"/>
    <col min="2" max="2" width="16.7545454545455" customWidth="1"/>
    <col min="3" max="3" width="9" style="54"/>
    <col min="6" max="6" width="11.5"/>
    <col min="8" max="8" width="12.2545454545455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31</v>
      </c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41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42</v>
      </c>
      <c r="C45" s="65">
        <v>0</v>
      </c>
      <c r="D45" s="66"/>
      <c r="E45" s="65">
        <f t="shared" si="2"/>
        <v>0</v>
      </c>
      <c r="F45" s="65">
        <v>1058</v>
      </c>
      <c r="G45" s="65">
        <v>0</v>
      </c>
      <c r="H45" s="65">
        <f t="shared" si="0"/>
        <v>1058</v>
      </c>
      <c r="I45" s="86" t="s">
        <v>43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44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1058</v>
      </c>
      <c r="G52" s="69">
        <f t="shared" ref="G52:H52" si="21">SUM(G45:G51)</f>
        <v>0</v>
      </c>
      <c r="H52" s="69">
        <f t="shared" si="21"/>
        <v>1058</v>
      </c>
      <c r="I52" s="89"/>
      <c r="J52" s="96"/>
    </row>
    <row r="53" customHeight="1" spans="1:10">
      <c r="A53" s="67"/>
      <c r="B53" s="68" t="s">
        <v>45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1058</v>
      </c>
      <c r="G53" s="69">
        <f t="shared" si="22"/>
        <v>0</v>
      </c>
      <c r="H53" s="69">
        <f t="shared" si="22"/>
        <v>1058</v>
      </c>
      <c r="I53" s="89"/>
      <c r="J53" s="97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98" t="s">
        <v>50</v>
      </c>
    </row>
    <row r="58" customHeight="1" spans="1:9">
      <c r="A58" s="80">
        <f>E53</f>
        <v>0</v>
      </c>
      <c r="B58" s="81"/>
      <c r="C58" s="81">
        <f>H53</f>
        <v>1058</v>
      </c>
      <c r="D58" s="81"/>
      <c r="E58" s="81">
        <f>F53</f>
        <v>1058</v>
      </c>
      <c r="F58" s="81"/>
      <c r="G58" s="81">
        <f>G53</f>
        <v>0</v>
      </c>
      <c r="H58" s="81"/>
      <c r="I58" s="99">
        <f>A58-C58</f>
        <v>-1058</v>
      </c>
    </row>
    <row r="60" customHeight="1" spans="1:9">
      <c r="A60" s="82" t="s">
        <v>51</v>
      </c>
      <c r="B60" s="83" t="s">
        <v>52</v>
      </c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6" workbookViewId="0">
      <selection activeCell="M35" sqref="M3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57</v>
      </c>
      <c r="E5" s="6"/>
      <c r="F5" s="7" t="s">
        <v>52</v>
      </c>
      <c r="G5" s="7"/>
      <c r="H5" s="6" t="s">
        <v>58</v>
      </c>
      <c r="I5" s="5"/>
      <c r="J5" s="7" t="s">
        <v>59</v>
      </c>
      <c r="K5" s="37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8"/>
    </row>
    <row r="7" ht="20.1" customHeight="1" spans="2:11">
      <c r="B7" s="8"/>
      <c r="C7" s="9"/>
      <c r="D7" s="10" t="s">
        <v>64</v>
      </c>
      <c r="E7" s="10"/>
      <c r="F7" s="12" t="s">
        <v>65</v>
      </c>
      <c r="G7" s="11"/>
      <c r="H7" s="10" t="s">
        <v>66</v>
      </c>
      <c r="I7" s="39"/>
      <c r="J7" s="12">
        <v>43273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40"/>
      <c r="J8" s="16" t="s">
        <v>68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2"/>
      <c r="J12" s="43"/>
      <c r="K12" s="44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2"/>
      <c r="J13" s="43"/>
      <c r="K13" s="44" t="s">
        <v>80</v>
      </c>
    </row>
    <row r="14" ht="20.1" customHeight="1" spans="2:11">
      <c r="B14" s="23">
        <v>4</v>
      </c>
      <c r="C14" s="24"/>
      <c r="D14" s="27"/>
      <c r="E14" s="23" t="s">
        <v>81</v>
      </c>
      <c r="F14" s="24"/>
      <c r="G14" s="26">
        <v>0</v>
      </c>
      <c r="H14" s="26"/>
      <c r="I14" s="42"/>
      <c r="J14" s="43"/>
      <c r="K14" s="44" t="s">
        <v>82</v>
      </c>
    </row>
    <row r="15" ht="20.1" customHeight="1" spans="2:11">
      <c r="B15" s="23">
        <v>5</v>
      </c>
      <c r="C15" s="24"/>
      <c r="D15" s="25" t="s">
        <v>42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72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 t="s">
        <v>52</v>
      </c>
      <c r="E23" s="17"/>
      <c r="F23" s="17" t="s">
        <v>53</v>
      </c>
      <c r="G23" s="17" t="s">
        <v>86</v>
      </c>
      <c r="H23" s="17"/>
      <c r="I23" s="17"/>
      <c r="J23" s="17" t="s">
        <v>55</v>
      </c>
      <c r="K23" s="17"/>
    </row>
    <row r="26" ht="17.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唐诗琳</v>
      </c>
      <c r="G28" s="7"/>
      <c r="H28" s="6" t="s">
        <v>58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60</v>
      </c>
      <c r="E29" s="10"/>
      <c r="F29" s="11" t="str">
        <f>F6</f>
        <v>广州</v>
      </c>
      <c r="G29" s="11"/>
      <c r="H29" s="10" t="s">
        <v>62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64</v>
      </c>
      <c r="E30" s="10"/>
      <c r="F30" s="11" t="str">
        <f>F7</f>
        <v>2017年5月18-21日</v>
      </c>
      <c r="G30" s="11"/>
      <c r="H30" s="10" t="s">
        <v>66</v>
      </c>
      <c r="I30" s="39"/>
      <c r="J30" s="12">
        <f>J7</f>
        <v>43273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67</v>
      </c>
      <c r="I31" s="40"/>
      <c r="J31" s="16" t="str">
        <f>J8</f>
        <v>KMQ-1705-A18CGZ711</v>
      </c>
      <c r="K31" s="41"/>
    </row>
    <row r="32" ht="20.1" customHeight="1"/>
    <row r="33" ht="20.1" customHeight="1" spans="2:11">
      <c r="B33" s="28"/>
      <c r="C33" s="28"/>
      <c r="D33" s="33" t="s">
        <v>88</v>
      </c>
      <c r="E33" s="28" t="s">
        <v>89</v>
      </c>
      <c r="F33" s="28"/>
      <c r="G33" s="26" t="s">
        <v>90</v>
      </c>
      <c r="H33" s="26" t="s">
        <v>91</v>
      </c>
      <c r="I33" s="26" t="s">
        <v>45</v>
      </c>
      <c r="J33" s="26"/>
      <c r="K33" s="50" t="s">
        <v>74</v>
      </c>
    </row>
    <row r="34" ht="20.1" customHeight="1" spans="2:11">
      <c r="B34" s="28">
        <v>1</v>
      </c>
      <c r="C34" s="28"/>
      <c r="D34" s="34" t="s">
        <v>61</v>
      </c>
      <c r="E34" s="35" t="s">
        <v>92</v>
      </c>
      <c r="F34" s="28"/>
      <c r="G34" s="26">
        <v>100</v>
      </c>
      <c r="H34" s="26">
        <v>2</v>
      </c>
      <c r="I34" s="42">
        <f>G34*H34</f>
        <v>200</v>
      </c>
      <c r="J34" s="43"/>
      <c r="K34" s="51"/>
    </row>
    <row r="35" ht="20.1" customHeight="1" spans="2:11">
      <c r="B35" s="28">
        <v>2</v>
      </c>
      <c r="C35" s="28"/>
      <c r="D35" s="34" t="s">
        <v>61</v>
      </c>
      <c r="E35" s="35" t="s">
        <v>93</v>
      </c>
      <c r="F35" s="28"/>
      <c r="G35" s="26">
        <v>200</v>
      </c>
      <c r="H35" s="26">
        <v>2</v>
      </c>
      <c r="I35" s="42">
        <f t="shared" ref="I35:I36" si="0">G35*H35</f>
        <v>400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>
        <v>2</v>
      </c>
      <c r="I36" s="42">
        <f t="shared" si="0"/>
        <v>0</v>
      </c>
      <c r="J36" s="43"/>
      <c r="K36" s="51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6</v>
      </c>
      <c r="I37" s="45">
        <f>SUM(I34:J36)</f>
        <v>600</v>
      </c>
      <c r="J37" s="46"/>
      <c r="K37" s="47"/>
    </row>
    <row r="38" ht="20.1" customHeight="1" spans="2:11">
      <c r="B38" s="17" t="s">
        <v>85</v>
      </c>
      <c r="C38" s="17"/>
      <c r="D38" s="17"/>
      <c r="E38" s="17"/>
      <c r="F38" s="17" t="s">
        <v>53</v>
      </c>
      <c r="G38" s="17" t="s">
        <v>86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2019-11-04T11:50:03Z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