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<sst xmlns="http://schemas.openxmlformats.org/spreadsheetml/2006/main" count="94">
  <si>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</si>
  <si>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 HMZB-180203-QDH682</t>
  </si>
  <si>
    <t>会议日期：2.2-2.4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</si>
  <si>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</si>
  <si>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</si>
  <si>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</si>
  <si>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</si>
  <si>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</si>
  <si>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</si>
  <si>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</si>
  <si>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</si>
  <si>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</si>
  <si>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</si>
  <si>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</si>
  <si>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</si>
  <si>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</si>
  <si>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</si>
  <si>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</si>
  <si>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</si>
  <si>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</si>
  <si>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</si>
  <si>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</si>
  <si>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客户2.3号晚外出用餐，结算单中有体现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</si>
  <si>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</si>
  <si>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</si>
  <si>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</si>
  <si>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</si>
  <si>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</si>
  <si>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</si>
  <si>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</si>
  <si>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</si>
  <si>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</si>
  <si>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</si>
  <si>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</si>
  <si>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</si>
  <si>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</si>
  <si>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</si>
  <si>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</si>
  <si>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</si>
  <si>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</si>
  <si>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</si>
  <si>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</si>
  <si>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</si>
  <si>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</si>
  <si>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</si>
  <si>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</si>
  <si>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</si>
  <si>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</si>
  <si>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</si>
  <si>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</si>
  <si>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</si>
  <si>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</si>
  <si>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</si>
  <si>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</si>
  <si>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</si>
  <si>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</si>
  <si>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</si>
  <si>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</si>
  <si>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</si>
  <si>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</si>
  <si>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</si>
  <si>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</si>
  <si>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</si>
  <si>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</si>
  <si>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</si>
  <si>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</si>
  <si>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</si>
  <si>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</si>
  <si>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</si>
  <si>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</si>
  <si>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</si>
  <si>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</si>
  <si>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</si>
  <si>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</si>
  <si>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</si>
  <si>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</si>
  <si>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</si>
  <si>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</si>
  <si>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兼职李跃强2.2晚打车报销</t>
  </si>
  <si>
    <t>住宿费</t>
  </si>
  <si>
    <t>餐费</t>
  </si>
  <si>
    <t>2.2 3人午餐131；2.3晚5人236</t>
  </si>
  <si>
    <t>停车费</t>
  </si>
  <si>
    <t>客户酒店停车费，现金结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</si>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</sst>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180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3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24" fillId="28" borderId="21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8" workbookViewId="0">
      <selection activeCell="I18" sqref="I1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3684</v>
      </c>
      <c r="G17" s="64">
        <v>0</v>
      </c>
      <c r="H17" s="64">
        <f>F17+G17</f>
        <v>3684</v>
      </c>
      <c r="I17" s="90" t="s">
        <v>22</v>
      </c>
      <c r="J17" s="91" t="s">
        <v>23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3684</v>
      </c>
      <c r="G21" s="68">
        <f t="shared" ref="G21:H21" si="5">SUM(G17:G20)</f>
        <v>0</v>
      </c>
      <c r="H21" s="68">
        <f t="shared" si="5"/>
        <v>3684</v>
      </c>
      <c r="I21" s="88"/>
      <c r="J21" s="93"/>
    </row>
    <row r="22" customHeight="1" spans="1:10">
      <c r="A22" s="62">
        <v>4</v>
      </c>
      <c r="B22" s="63" t="s">
        <v>25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26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29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3684</v>
      </c>
      <c r="G53" s="68">
        <f t="shared" si="22"/>
        <v>0</v>
      </c>
      <c r="H53" s="68">
        <f t="shared" si="22"/>
        <v>3684</v>
      </c>
      <c r="I53" s="88"/>
      <c r="J53" s="97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8" t="s">
        <v>49</v>
      </c>
    </row>
    <row r="58" customHeight="1" spans="1:9">
      <c r="A58" s="79">
        <f>E53</f>
        <v>0</v>
      </c>
      <c r="B58" s="80"/>
      <c r="C58" s="80">
        <f>H53</f>
        <v>3684</v>
      </c>
      <c r="D58" s="80"/>
      <c r="E58" s="80">
        <f>F53</f>
        <v>3684</v>
      </c>
      <c r="F58" s="80"/>
      <c r="G58" s="80">
        <f>G53</f>
        <v>0</v>
      </c>
      <c r="H58" s="80"/>
      <c r="I58" s="99">
        <f>A58-C58</f>
        <v>-3684</v>
      </c>
    </row>
    <row r="60" customHeight="1" spans="1:9">
      <c r="A60" s="81" t="s">
        <v>50</v>
      </c>
      <c r="B60" s="82"/>
      <c r="C60" s="83" t="s">
        <v>51</v>
      </c>
      <c r="D60" s="81"/>
      <c r="E60" s="81" t="s">
        <v>52</v>
      </c>
      <c r="F60" s="81"/>
      <c r="G60" s="81" t="s">
        <v>53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M14" sqref="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105.67</v>
      </c>
      <c r="H12" s="25"/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367</v>
      </c>
      <c r="H14" s="25"/>
      <c r="I14" s="40"/>
      <c r="J14" s="41"/>
      <c r="K14" s="44" t="s">
        <v>81</v>
      </c>
    </row>
    <row r="15" ht="20.1" customHeight="1" spans="2:11">
      <c r="B15" s="22">
        <v>5</v>
      </c>
      <c r="C15" s="23"/>
      <c r="D15" s="24" t="s">
        <v>42</v>
      </c>
      <c r="E15" s="27" t="s">
        <v>82</v>
      </c>
      <c r="F15" s="27"/>
      <c r="G15" s="25">
        <v>37</v>
      </c>
      <c r="H15" s="25"/>
      <c r="I15" s="40"/>
      <c r="J15" s="41"/>
      <c r="K15" s="42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509.67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马洁</v>
      </c>
      <c r="G28" s="7"/>
      <c r="H28" s="6" t="s">
        <v>57</v>
      </c>
      <c r="I28" s="5"/>
      <c r="J28" s="7" t="str">
        <f>J5</f>
        <v>经理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2.2-4</v>
      </c>
      <c r="G30" s="11"/>
      <c r="H30" s="10" t="s">
        <v>65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50" t="s">
        <v>73</v>
      </c>
    </row>
    <row r="34" ht="20.1" customHeight="1" spans="2:11">
      <c r="B34" s="27">
        <v>1</v>
      </c>
      <c r="C34" s="27"/>
      <c r="D34" s="33" t="s">
        <v>60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6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2018-02-05T06:10:44Z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