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'报价单-地接社'!$A$1:$G$45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<sst xmlns="http://schemas.openxmlformats.org/spreadsheetml/2006/main" count="168" uniqueCount="76">
  <si>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</si>
  <si>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</si>
  <si>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</si>
  <si>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</si>
  <si>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</si>
  <si>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</si>
  <si>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</si>
  <si>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</si>
  <si>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</si>
  <si>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</si>
  <si>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</si>
  <si>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</si>
  <si>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</si>
  <si>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</si>
  <si>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</si>
  <si>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</si>
  <si>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</si>
  <si>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</si>
  <si>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</si>
  <si>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</si>
  <si>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</si>
  <si>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</si>
  <si>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</si>
  <si>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</si>
  <si>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</si>
  <si>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</si>
  <si>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</si>
  <si>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</si>
  <si>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</si>
  <si>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</si>
  <si>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</si>
  <si>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</si>
  <si>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</si>
  <si>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</si>
  <si>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</t>
  </si>
  <si>
    <t>讲台花</t>
  </si>
  <si>
    <t>讲台贴</t>
  </si>
  <si>
    <t>横幅</t>
  </si>
  <si>
    <t>日程</t>
  </si>
  <si>
    <t>桌卡</t>
  </si>
  <si>
    <t>会议资料彩色打印</t>
  </si>
  <si>
    <t>设计费，简单制作物延展</t>
  </si>
  <si>
    <t>外采-酒水</t>
  </si>
  <si>
    <t>垫付餐费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</si>
  <si>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</si>
  <si>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</si>
  <si>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</si>
  <si>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</si>
  <si>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</si>
  <si>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</si>
  <si>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</si>
  <si>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</si>
  <si>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</si>
  <si>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</si>
  <si>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项目名称：7.29再明刘志婷青岛会PUR2307091</t>
  </si>
  <si>
    <t>活动时间：7月29日</t>
  </si>
  <si>
    <t>活动地点：青岛</t>
  </si>
  <si>
    <t>预计参加人数：20</t>
  </si>
  <si>
    <t>住宿酒店名称</t>
  </si>
  <si>
    <t>住宿标间（含双早具体房型：高级双床房）</t>
  </si>
  <si>
    <t>填写使用日期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</si>
  <si>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</si>
  <si>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</si>
  <si>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</si>
  <si>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</si>
  <si>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</si>
  <si>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背景板黑底喷绘布，桁架+喷绘，含人工运费，按平方报价</t>
  </si>
  <si>
    <t>讲台花、直径60cm</t>
  </si>
  <si>
    <t>讲台贴，正面100cm*70cm*123cm</t>
  </si>
  <si>
    <t>横幅、5米乘0.8</t>
  </si>
  <si>
    <t>日程A4，157g铜版纸</t>
  </si>
  <si>
    <t>桌卡250g铜版纸</t>
  </si>
  <si>
    <t>会议资料彩色打印普通A4彩印</t>
  </si>
  <si>
    <t>外采</t>
  </si>
  <si>
    <t>牛奶两箱</t>
  </si>
  <si>
    <t>50人以下（20元每人按实际人数结算，保底500元结算）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</si>
</sst>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7" applyNumberFormat="0" applyAlignment="0" applyProtection="0">
      <alignment vertical="center"/>
    </xf>
    <xf numFmtId="0" fontId="25" fillId="10" borderId="48" applyNumberFormat="0" applyAlignment="0" applyProtection="0">
      <alignment vertical="center"/>
    </xf>
    <xf numFmtId="0" fontId="26" fillId="10" borderId="47" applyNumberFormat="0" applyAlignment="0" applyProtection="0">
      <alignment vertical="center"/>
    </xf>
    <xf numFmtId="0" fontId="27" fillId="11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27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6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topLeftCell="A20" workbookViewId="0">
      <selection activeCell="N3" sqref="N3:O3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71"/>
      <c r="M1" s="85"/>
    </row>
    <row r="2" s="1" customFormat="1" ht="13" spans="1:13">
      <c r="A2" s="9"/>
      <c r="B2" s="9"/>
      <c r="C2" s="10"/>
      <c r="D2" s="11"/>
      <c r="H2" s="71"/>
      <c r="M2" s="8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6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7"/>
    </row>
    <row r="8" s="3" customFormat="1" ht="12.2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9"/>
    </row>
    <row r="11" s="3" customFormat="1" ht="21" customHeight="1" spans="1:13">
      <c r="A11" s="72" t="s">
        <v>23</v>
      </c>
      <c r="B11" s="73"/>
      <c r="C11" s="29" t="s">
        <v>24</v>
      </c>
      <c r="D11" s="30"/>
      <c r="E11" s="30"/>
      <c r="F11" s="30"/>
      <c r="G11" s="31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90">
        <f t="shared" ref="L11:L16" si="2">G11-H11</f>
        <v>0</v>
      </c>
      <c r="M11" s="91"/>
    </row>
    <row r="12" s="3" customFormat="1" ht="21" customHeight="1" spans="1:13">
      <c r="A12" s="72"/>
      <c r="B12" s="73"/>
      <c r="C12" s="29" t="s">
        <v>24</v>
      </c>
      <c r="D12" s="30"/>
      <c r="E12" s="30"/>
      <c r="F12" s="30"/>
      <c r="G12" s="31">
        <f t="shared" si="0"/>
        <v>0</v>
      </c>
      <c r="H12" s="30">
        <f t="shared" si="1"/>
        <v>0</v>
      </c>
      <c r="I12" s="30"/>
      <c r="J12" s="30"/>
      <c r="K12" s="30"/>
      <c r="L12" s="90">
        <f t="shared" si="2"/>
        <v>0</v>
      </c>
      <c r="M12" s="91"/>
    </row>
    <row r="13" s="3" customFormat="1" ht="21" customHeight="1" spans="1:13">
      <c r="A13" s="72"/>
      <c r="B13" s="73"/>
      <c r="C13" s="29" t="s">
        <v>24</v>
      </c>
      <c r="D13" s="30"/>
      <c r="E13" s="30"/>
      <c r="F13" s="30"/>
      <c r="G13" s="31">
        <f t="shared" si="0"/>
        <v>0</v>
      </c>
      <c r="H13" s="30">
        <f t="shared" si="1"/>
        <v>0</v>
      </c>
      <c r="I13" s="30"/>
      <c r="J13" s="30"/>
      <c r="K13" s="30"/>
      <c r="L13" s="90">
        <f t="shared" si="2"/>
        <v>0</v>
      </c>
      <c r="M13" s="91"/>
    </row>
    <row r="14" s="3" customFormat="1" ht="21" customHeight="1" spans="1:13">
      <c r="A14" s="72"/>
      <c r="B14" s="73"/>
      <c r="C14" s="29" t="s">
        <v>24</v>
      </c>
      <c r="D14" s="30"/>
      <c r="E14" s="30"/>
      <c r="F14" s="30"/>
      <c r="G14" s="31">
        <f t="shared" si="0"/>
        <v>0</v>
      </c>
      <c r="H14" s="30">
        <f t="shared" si="1"/>
        <v>0</v>
      </c>
      <c r="I14" s="30"/>
      <c r="J14" s="30"/>
      <c r="K14" s="30"/>
      <c r="L14" s="90">
        <f t="shared" si="2"/>
        <v>0</v>
      </c>
      <c r="M14" s="91"/>
    </row>
    <row r="15" s="3" customFormat="1" ht="21" customHeight="1" spans="1:13">
      <c r="A15" s="72"/>
      <c r="B15" s="73"/>
      <c r="C15" s="29" t="s">
        <v>24</v>
      </c>
      <c r="D15" s="30"/>
      <c r="E15" s="30"/>
      <c r="F15" s="30"/>
      <c r="G15" s="31">
        <f t="shared" si="0"/>
        <v>0</v>
      </c>
      <c r="H15" s="30">
        <f t="shared" si="1"/>
        <v>0</v>
      </c>
      <c r="I15" s="30"/>
      <c r="J15" s="30"/>
      <c r="K15" s="30"/>
      <c r="L15" s="90">
        <f t="shared" si="2"/>
        <v>0</v>
      </c>
      <c r="M15" s="91"/>
    </row>
    <row r="16" s="3" customFormat="1" ht="21" customHeight="1" spans="1:13">
      <c r="A16" s="72" t="s">
        <v>23</v>
      </c>
      <c r="B16" s="73"/>
      <c r="C16" s="29"/>
      <c r="D16" s="30"/>
      <c r="E16" s="30"/>
      <c r="F16" s="30"/>
      <c r="G16" s="31">
        <f t="shared" si="0"/>
        <v>0</v>
      </c>
      <c r="H16" s="30">
        <f t="shared" si="1"/>
        <v>0</v>
      </c>
      <c r="I16" s="30"/>
      <c r="J16" s="30"/>
      <c r="K16" s="30"/>
      <c r="L16" s="90">
        <f t="shared" si="2"/>
        <v>0</v>
      </c>
      <c r="M16" s="91"/>
    </row>
    <row r="17" s="3" customFormat="1" ht="21" customHeight="1" spans="1:13">
      <c r="A17" s="34" t="s">
        <v>25</v>
      </c>
      <c r="B17" s="35"/>
      <c r="C17" s="35"/>
      <c r="D17" s="35"/>
      <c r="E17" s="35"/>
      <c r="F17" s="36"/>
      <c r="G17" s="37">
        <f>SUM(G11:G16)</f>
        <v>0</v>
      </c>
      <c r="H17" s="74">
        <f>SUM(H11:H16)</f>
        <v>0</v>
      </c>
      <c r="I17" s="92"/>
      <c r="J17" s="92"/>
      <c r="K17" s="92"/>
      <c r="L17" s="92"/>
      <c r="M17" s="93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89"/>
    </row>
    <row r="19" s="3" customFormat="1" ht="18" customHeight="1" spans="1:13">
      <c r="A19" s="27" t="s">
        <v>27</v>
      </c>
      <c r="B19" s="28"/>
      <c r="C19" s="28" t="s">
        <v>24</v>
      </c>
      <c r="D19" s="75"/>
      <c r="E19" s="75">
        <v>20</v>
      </c>
      <c r="F19" s="75">
        <v>2</v>
      </c>
      <c r="G19" s="76">
        <f t="shared" ref="G19:G25" si="3">F19*E19*D19</f>
        <v>0</v>
      </c>
      <c r="H19" s="30">
        <f t="shared" ref="H19:H25" si="4">I19*J19*K19</f>
        <v>0</v>
      </c>
      <c r="I19" s="94"/>
      <c r="J19" s="94">
        <v>27</v>
      </c>
      <c r="K19" s="94">
        <v>1</v>
      </c>
      <c r="L19" s="30">
        <f t="shared" ref="L19:L25" si="5">H19-G19</f>
        <v>0</v>
      </c>
      <c r="M19" s="95"/>
    </row>
    <row r="20" s="3" customFormat="1" ht="18" customHeight="1" spans="1:13">
      <c r="A20" s="32"/>
      <c r="B20" s="28"/>
      <c r="C20" s="28" t="s">
        <v>24</v>
      </c>
      <c r="D20" s="30"/>
      <c r="E20" s="30">
        <v>5</v>
      </c>
      <c r="F20" s="30">
        <v>2</v>
      </c>
      <c r="G20" s="39">
        <f t="shared" si="3"/>
        <v>0</v>
      </c>
      <c r="H20" s="30">
        <f t="shared" si="4"/>
        <v>0</v>
      </c>
      <c r="I20" s="45"/>
      <c r="J20" s="45">
        <v>2</v>
      </c>
      <c r="K20" s="45">
        <v>1</v>
      </c>
      <c r="L20" s="30">
        <f t="shared" si="5"/>
        <v>0</v>
      </c>
      <c r="M20" s="95"/>
    </row>
    <row r="21" s="3" customFormat="1" ht="18" customHeight="1" spans="1:13">
      <c r="A21" s="32"/>
      <c r="B21" s="28"/>
      <c r="C21" s="28" t="s">
        <v>24</v>
      </c>
      <c r="D21" s="75"/>
      <c r="E21" s="30">
        <v>10</v>
      </c>
      <c r="F21" s="30">
        <v>2</v>
      </c>
      <c r="G21" s="39">
        <f t="shared" si="3"/>
        <v>0</v>
      </c>
      <c r="H21" s="30">
        <f t="shared" si="4"/>
        <v>0</v>
      </c>
      <c r="I21" s="96"/>
      <c r="J21" s="45">
        <v>0</v>
      </c>
      <c r="K21" s="45">
        <v>1</v>
      </c>
      <c r="L21" s="30">
        <f t="shared" si="5"/>
        <v>0</v>
      </c>
      <c r="M21" s="95"/>
    </row>
    <row r="22" s="3" customFormat="1" ht="18" customHeight="1" spans="1:13">
      <c r="A22" s="32"/>
      <c r="B22" s="28"/>
      <c r="C22" s="28" t="s">
        <v>24</v>
      </c>
      <c r="D22" s="30"/>
      <c r="E22" s="30">
        <v>5</v>
      </c>
      <c r="F22" s="30">
        <v>2</v>
      </c>
      <c r="G22" s="39">
        <f t="shared" si="3"/>
        <v>0</v>
      </c>
      <c r="H22" s="30">
        <f t="shared" si="4"/>
        <v>0</v>
      </c>
      <c r="I22" s="97"/>
      <c r="J22" s="45">
        <v>2</v>
      </c>
      <c r="K22" s="45">
        <v>1</v>
      </c>
      <c r="L22" s="30">
        <f t="shared" si="5"/>
        <v>0</v>
      </c>
      <c r="M22" s="95"/>
    </row>
    <row r="23" s="3" customFormat="1" ht="18" customHeight="1" spans="1:13">
      <c r="A23" s="27" t="s">
        <v>28</v>
      </c>
      <c r="B23" s="38"/>
      <c r="C23" s="28" t="s">
        <v>24</v>
      </c>
      <c r="D23" s="30"/>
      <c r="E23" s="30">
        <v>1</v>
      </c>
      <c r="F23" s="30">
        <v>2</v>
      </c>
      <c r="G23" s="39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91"/>
    </row>
    <row r="24" s="3" customFormat="1" ht="18" customHeight="1" spans="1:13">
      <c r="A24" s="32"/>
      <c r="B24" s="38"/>
      <c r="C24" s="28" t="s">
        <v>24</v>
      </c>
      <c r="D24" s="30"/>
      <c r="E24" s="30">
        <v>2</v>
      </c>
      <c r="F24" s="30">
        <v>2</v>
      </c>
      <c r="G24" s="39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91"/>
    </row>
    <row r="25" s="3" customFormat="1" ht="18" customHeight="1" spans="1:13">
      <c r="A25" s="32"/>
      <c r="B25" s="38"/>
      <c r="C25" s="28" t="s">
        <v>24</v>
      </c>
      <c r="D25" s="30"/>
      <c r="E25" s="30">
        <v>1</v>
      </c>
      <c r="F25" s="30">
        <v>3</v>
      </c>
      <c r="G25" s="39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95"/>
    </row>
    <row r="26" s="3" customFormat="1" ht="17.25" customHeight="1" spans="1:13">
      <c r="A26" s="77" t="s">
        <v>29</v>
      </c>
      <c r="B26" s="78"/>
      <c r="C26" s="78"/>
      <c r="D26" s="78"/>
      <c r="E26" s="78"/>
      <c r="F26" s="78"/>
      <c r="G26" s="79">
        <f>SUM(G19:G22)</f>
        <v>0</v>
      </c>
      <c r="H26" s="80">
        <f>SUM(H19:H22)</f>
        <v>0</v>
      </c>
      <c r="I26" s="98"/>
      <c r="J26" s="99"/>
      <c r="K26" s="99"/>
      <c r="L26" s="99"/>
      <c r="M26" s="100"/>
    </row>
    <row r="27" s="3" customFormat="1" ht="17.25" customHeight="1" spans="1:14">
      <c r="A27" s="40" t="s">
        <v>30</v>
      </c>
      <c r="B27" s="41"/>
      <c r="C27" s="41"/>
      <c r="D27" s="41"/>
      <c r="E27" s="41"/>
      <c r="F27" s="41"/>
      <c r="G27" s="42">
        <f>SUM(G19:G25)</f>
        <v>0</v>
      </c>
      <c r="H27" s="81">
        <f>SUM(H19:H25)</f>
        <v>0</v>
      </c>
      <c r="I27" s="101"/>
      <c r="J27" s="102"/>
      <c r="K27" s="102"/>
      <c r="L27" s="102"/>
      <c r="M27" s="103"/>
      <c r="N27" s="43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89"/>
    </row>
    <row r="29" s="3" customFormat="1" ht="17.25" customHeight="1" spans="1:13">
      <c r="A29" s="44" t="s">
        <v>32</v>
      </c>
      <c r="B29" s="44" t="s">
        <v>33</v>
      </c>
      <c r="C29" s="44" t="s">
        <v>24</v>
      </c>
      <c r="D29" s="45"/>
      <c r="E29" s="30"/>
      <c r="F29" s="30">
        <v>1</v>
      </c>
      <c r="G29" s="39">
        <f>F29*E29*D29</f>
        <v>0</v>
      </c>
      <c r="H29" s="45">
        <f t="shared" ref="H29:H36" si="6">I29*J29*K29</f>
        <v>0</v>
      </c>
      <c r="I29" s="45"/>
      <c r="J29" s="30">
        <v>24</v>
      </c>
      <c r="K29" s="30">
        <v>1</v>
      </c>
      <c r="L29" s="30">
        <f>H29-G29</f>
        <v>0</v>
      </c>
      <c r="M29" s="104"/>
    </row>
    <row r="30" s="3" customFormat="1" ht="15.75" customHeight="1" spans="1:13">
      <c r="A30" s="44" t="s">
        <v>32</v>
      </c>
      <c r="B30" s="44" t="s">
        <v>34</v>
      </c>
      <c r="C30" s="44" t="s">
        <v>24</v>
      </c>
      <c r="D30" s="45"/>
      <c r="E30" s="30">
        <v>1</v>
      </c>
      <c r="F30" s="30">
        <v>1</v>
      </c>
      <c r="G30" s="39">
        <f>F30*E30*D30</f>
        <v>0</v>
      </c>
      <c r="H30" s="45">
        <f t="shared" si="6"/>
        <v>0</v>
      </c>
      <c r="I30" s="45"/>
      <c r="J30" s="30">
        <v>0</v>
      </c>
      <c r="K30" s="30">
        <v>1</v>
      </c>
      <c r="L30" s="30">
        <f t="shared" ref="L30:L36" si="7">H30-G30</f>
        <v>0</v>
      </c>
      <c r="M30" s="104"/>
    </row>
    <row r="31" s="5" customFormat="1" ht="17.25" customHeight="1" spans="1:13">
      <c r="A31" s="44" t="s">
        <v>32</v>
      </c>
      <c r="B31" s="44" t="s">
        <v>35</v>
      </c>
      <c r="C31" s="44" t="s">
        <v>24</v>
      </c>
      <c r="D31" s="30"/>
      <c r="E31" s="30">
        <v>1</v>
      </c>
      <c r="F31" s="30">
        <v>1</v>
      </c>
      <c r="G31" s="39">
        <f t="shared" ref="G31:G41" si="8">F31*E31*D31</f>
        <v>0</v>
      </c>
      <c r="H31" s="30">
        <f t="shared" si="6"/>
        <v>0</v>
      </c>
      <c r="I31" s="30"/>
      <c r="J31" s="30">
        <v>1</v>
      </c>
      <c r="K31" s="30">
        <v>1</v>
      </c>
      <c r="L31" s="30">
        <f t="shared" si="7"/>
        <v>0</v>
      </c>
      <c r="M31" s="104"/>
    </row>
    <row r="32" s="5" customFormat="1" ht="17.25" customHeight="1" spans="1:13">
      <c r="A32" s="44" t="s">
        <v>32</v>
      </c>
      <c r="B32" s="44" t="s">
        <v>36</v>
      </c>
      <c r="C32" s="44" t="s">
        <v>24</v>
      </c>
      <c r="D32" s="30"/>
      <c r="E32" s="30">
        <v>1</v>
      </c>
      <c r="F32" s="30">
        <v>1</v>
      </c>
      <c r="G32" s="39">
        <f t="shared" si="8"/>
        <v>0</v>
      </c>
      <c r="H32" s="30">
        <f t="shared" si="6"/>
        <v>0</v>
      </c>
      <c r="I32" s="30"/>
      <c r="J32" s="30">
        <v>60</v>
      </c>
      <c r="K32" s="30">
        <v>1</v>
      </c>
      <c r="L32" s="30">
        <f t="shared" si="7"/>
        <v>0</v>
      </c>
      <c r="M32" s="104"/>
    </row>
    <row r="33" s="5" customFormat="1" ht="17.25" customHeight="1" spans="1:13">
      <c r="A33" s="44" t="s">
        <v>32</v>
      </c>
      <c r="B33" s="44" t="s">
        <v>37</v>
      </c>
      <c r="C33" s="44" t="s">
        <v>24</v>
      </c>
      <c r="D33" s="30"/>
      <c r="E33" s="30">
        <v>1</v>
      </c>
      <c r="F33" s="30">
        <v>1</v>
      </c>
      <c r="G33" s="39">
        <f t="shared" si="8"/>
        <v>0</v>
      </c>
      <c r="H33" s="30">
        <f t="shared" si="6"/>
        <v>0</v>
      </c>
      <c r="I33" s="30"/>
      <c r="J33" s="30">
        <v>12</v>
      </c>
      <c r="K33" s="30">
        <v>1</v>
      </c>
      <c r="L33" s="30">
        <f t="shared" si="7"/>
        <v>0</v>
      </c>
      <c r="M33" s="104"/>
    </row>
    <row r="34" s="3" customFormat="1" ht="17.25" customHeight="1" spans="1:13">
      <c r="A34" s="44" t="s">
        <v>32</v>
      </c>
      <c r="B34" s="44" t="s">
        <v>38</v>
      </c>
      <c r="C34" s="44" t="s">
        <v>24</v>
      </c>
      <c r="D34" s="45"/>
      <c r="E34" s="30"/>
      <c r="F34" s="30">
        <v>1</v>
      </c>
      <c r="G34" s="39">
        <f t="shared" si="8"/>
        <v>0</v>
      </c>
      <c r="H34" s="45">
        <f t="shared" si="6"/>
        <v>0</v>
      </c>
      <c r="I34" s="45"/>
      <c r="J34" s="30">
        <v>54</v>
      </c>
      <c r="K34" s="30">
        <v>1</v>
      </c>
      <c r="L34" s="30">
        <f t="shared" si="7"/>
        <v>0</v>
      </c>
      <c r="M34" s="105"/>
    </row>
    <row r="35" s="3" customFormat="1" ht="17.25" customHeight="1" spans="1:13">
      <c r="A35" s="44" t="s">
        <v>32</v>
      </c>
      <c r="B35" s="44" t="s">
        <v>39</v>
      </c>
      <c r="C35" s="44" t="s">
        <v>24</v>
      </c>
      <c r="D35" s="45"/>
      <c r="E35" s="30">
        <v>0</v>
      </c>
      <c r="F35" s="30">
        <v>1</v>
      </c>
      <c r="G35" s="39">
        <f t="shared" si="8"/>
        <v>0</v>
      </c>
      <c r="H35" s="45">
        <f t="shared" si="6"/>
        <v>0</v>
      </c>
      <c r="I35" s="45"/>
      <c r="J35" s="30">
        <v>360</v>
      </c>
      <c r="K35" s="30">
        <v>1</v>
      </c>
      <c r="L35" s="30">
        <f t="shared" si="7"/>
        <v>0</v>
      </c>
      <c r="M35" s="95"/>
    </row>
    <row r="36" s="5" customFormat="1" ht="17.25" customHeight="1" spans="1:13">
      <c r="A36" s="44" t="s">
        <v>32</v>
      </c>
      <c r="B36" s="44" t="s">
        <v>40</v>
      </c>
      <c r="C36" s="44" t="s">
        <v>24</v>
      </c>
      <c r="D36" s="30"/>
      <c r="E36" s="30">
        <v>0</v>
      </c>
      <c r="F36" s="30">
        <v>0</v>
      </c>
      <c r="G36" s="39">
        <f t="shared" si="8"/>
        <v>0</v>
      </c>
      <c r="H36" s="30">
        <f t="shared" si="6"/>
        <v>0</v>
      </c>
      <c r="I36" s="30"/>
      <c r="J36" s="30">
        <v>3</v>
      </c>
      <c r="K36" s="30">
        <v>1</v>
      </c>
      <c r="L36" s="30">
        <f t="shared" si="7"/>
        <v>0</v>
      </c>
      <c r="M36" s="95"/>
    </row>
    <row r="37" s="5" customFormat="1" ht="17.25" customHeight="1" spans="1:13">
      <c r="A37" s="44" t="s">
        <v>32</v>
      </c>
      <c r="B37" s="44" t="s">
        <v>41</v>
      </c>
      <c r="C37" s="44" t="s">
        <v>24</v>
      </c>
      <c r="D37" s="30"/>
      <c r="E37" s="30">
        <v>1</v>
      </c>
      <c r="F37" s="30">
        <v>1</v>
      </c>
      <c r="G37" s="39">
        <f t="shared" si="8"/>
        <v>0</v>
      </c>
      <c r="H37" s="30"/>
      <c r="I37" s="30"/>
      <c r="J37" s="30"/>
      <c r="K37" s="30"/>
      <c r="L37" s="30"/>
      <c r="M37" s="95"/>
    </row>
    <row r="38" s="5" customFormat="1" ht="17.25" customHeight="1" spans="1:13">
      <c r="A38" s="44" t="s">
        <v>42</v>
      </c>
      <c r="B38" s="44"/>
      <c r="C38" s="44" t="s">
        <v>24</v>
      </c>
      <c r="D38" s="30"/>
      <c r="E38" s="30">
        <v>0</v>
      </c>
      <c r="F38" s="30">
        <v>0</v>
      </c>
      <c r="G38" s="39">
        <f t="shared" si="8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95"/>
    </row>
    <row r="39" s="5" customFormat="1" ht="17.25" customHeight="1" spans="1:13">
      <c r="A39" s="44" t="s">
        <v>43</v>
      </c>
      <c r="B39" s="44"/>
      <c r="C39" s="44" t="s">
        <v>24</v>
      </c>
      <c r="D39" s="30"/>
      <c r="E39" s="30">
        <v>0</v>
      </c>
      <c r="F39" s="30">
        <v>0</v>
      </c>
      <c r="G39" s="39">
        <f t="shared" si="8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95"/>
    </row>
    <row r="40" s="5" customFormat="1" ht="17.25" customHeight="1" spans="1:13">
      <c r="A40" s="44" t="s">
        <v>44</v>
      </c>
      <c r="B40" s="44"/>
      <c r="C40" s="44"/>
      <c r="D40" s="30"/>
      <c r="E40" s="30">
        <v>0</v>
      </c>
      <c r="F40" s="30">
        <v>0</v>
      </c>
      <c r="G40" s="39">
        <f t="shared" si="8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95"/>
    </row>
    <row r="41" s="3" customFormat="1" ht="17.25" customHeight="1" spans="1:13">
      <c r="A41" s="46"/>
      <c r="B41" s="47"/>
      <c r="C41" s="48"/>
      <c r="D41" s="45"/>
      <c r="E41" s="30"/>
      <c r="F41" s="30"/>
      <c r="G41" s="39">
        <f t="shared" si="8"/>
        <v>0</v>
      </c>
      <c r="H41" s="45">
        <f>I41*J41*K41</f>
        <v>0</v>
      </c>
      <c r="I41" s="45"/>
      <c r="J41" s="30"/>
      <c r="K41" s="30">
        <v>1</v>
      </c>
      <c r="L41" s="30">
        <f>H41-G41</f>
        <v>0</v>
      </c>
      <c r="M41" s="91"/>
    </row>
    <row r="42" s="3" customFormat="1" ht="17.25" customHeight="1" spans="1:13">
      <c r="A42" s="40" t="s">
        <v>45</v>
      </c>
      <c r="B42" s="41"/>
      <c r="C42" s="41"/>
      <c r="D42" s="41"/>
      <c r="E42" s="41"/>
      <c r="F42" s="41"/>
      <c r="G42" s="42">
        <f>SUM(G29:G41)</f>
        <v>0</v>
      </c>
      <c r="H42" s="82">
        <f>SUM(H29:H41)</f>
        <v>0</v>
      </c>
      <c r="I42" s="102"/>
      <c r="J42" s="102"/>
      <c r="K42" s="102"/>
      <c r="L42" s="102"/>
      <c r="M42" s="106"/>
    </row>
    <row r="43" s="4" customFormat="1" ht="17.25" customHeight="1" spans="1:13">
      <c r="A43" s="24" t="s">
        <v>46</v>
      </c>
      <c r="B43" s="25"/>
      <c r="C43" s="25"/>
      <c r="D43" s="25"/>
      <c r="E43" s="25"/>
      <c r="F43" s="25"/>
      <c r="G43" s="26"/>
      <c r="H43" s="24"/>
      <c r="I43" s="25"/>
      <c r="J43" s="25"/>
      <c r="K43" s="25"/>
      <c r="L43" s="25"/>
      <c r="M43" s="89"/>
    </row>
    <row r="44" s="3" customFormat="1" ht="17.25" customHeight="1" spans="1:13">
      <c r="A44" s="49" t="s">
        <v>47</v>
      </c>
      <c r="B44" s="50"/>
      <c r="C44" s="51">
        <v>0.06</v>
      </c>
      <c r="D44" s="52"/>
      <c r="E44" s="52"/>
      <c r="F44" s="53"/>
      <c r="G44" s="54">
        <f>(G27+G42+G17)*C44</f>
        <v>0</v>
      </c>
      <c r="H44" s="83">
        <f>(H42+H27+H17)*C44</f>
        <v>0</v>
      </c>
      <c r="M44" s="107"/>
    </row>
    <row r="45" s="3" customFormat="1" ht="21" customHeight="1" spans="1:13">
      <c r="A45" s="55" t="s">
        <v>48</v>
      </c>
      <c r="B45" s="35"/>
      <c r="C45" s="35"/>
      <c r="D45" s="35"/>
      <c r="E45" s="35"/>
      <c r="F45" s="36"/>
      <c r="G45" s="37">
        <f>G27+G42+G44+G17</f>
        <v>0</v>
      </c>
      <c r="H45" s="74">
        <f>H44+H42+H27+H17</f>
        <v>0</v>
      </c>
      <c r="I45" s="92"/>
      <c r="J45" s="92"/>
      <c r="K45" s="92"/>
      <c r="L45" s="92"/>
      <c r="M45" s="93"/>
    </row>
    <row r="46" s="4" customFormat="1" ht="17.25" customHeight="1" spans="1:13">
      <c r="A46" s="56" t="s">
        <v>49</v>
      </c>
      <c r="B46" s="57"/>
      <c r="C46" s="57"/>
      <c r="D46" s="57"/>
      <c r="E46" s="57"/>
      <c r="F46" s="57"/>
      <c r="G46" s="58"/>
      <c r="H46" s="56"/>
      <c r="I46" s="57"/>
      <c r="J46" s="57"/>
      <c r="K46" s="57"/>
      <c r="L46" s="57"/>
      <c r="M46" s="108"/>
    </row>
    <row r="47" s="3" customFormat="1" ht="17.25" customHeight="1" spans="1:13">
      <c r="A47" s="59" t="s">
        <v>50</v>
      </c>
      <c r="B47" s="60"/>
      <c r="C47" s="61">
        <v>0.06</v>
      </c>
      <c r="D47" s="62"/>
      <c r="E47" s="62"/>
      <c r="F47" s="63"/>
      <c r="G47" s="64">
        <f>G45*C47</f>
        <v>0</v>
      </c>
      <c r="H47" s="84">
        <f>H45*C47</f>
        <v>0</v>
      </c>
      <c r="I47" s="109"/>
      <c r="J47" s="109"/>
      <c r="K47" s="109"/>
      <c r="L47" s="109"/>
      <c r="M47" s="110"/>
    </row>
    <row r="48" s="3" customFormat="1" ht="17.25" customHeight="1" spans="1:13">
      <c r="A48" s="65" t="s">
        <v>51</v>
      </c>
      <c r="B48" s="66"/>
      <c r="C48" s="66"/>
      <c r="D48" s="66"/>
      <c r="E48" s="66"/>
      <c r="F48" s="66"/>
      <c r="G48" s="67">
        <f>G45+G47</f>
        <v>0</v>
      </c>
      <c r="H48" s="67">
        <f>H45+H47</f>
        <v>0</v>
      </c>
      <c r="I48" s="111"/>
      <c r="J48" s="111"/>
      <c r="K48" s="111"/>
      <c r="L48" s="111"/>
      <c r="M48" s="112"/>
    </row>
    <row r="49" s="3" customFormat="1" ht="17.25" customHeight="1" spans="1:13">
      <c r="A49" s="68" t="s">
        <v>52</v>
      </c>
      <c r="B49" s="69"/>
      <c r="C49" s="69"/>
      <c r="D49" s="69"/>
      <c r="E49" s="69"/>
      <c r="F49" s="69"/>
      <c r="G49" s="67">
        <f>G48/50</f>
        <v>0</v>
      </c>
      <c r="H49" s="67">
        <f>H48/50</f>
        <v>0</v>
      </c>
      <c r="I49" s="111"/>
      <c r="J49" s="111"/>
      <c r="K49" s="111"/>
      <c r="L49" s="111"/>
      <c r="M49" s="112"/>
    </row>
    <row r="50" s="3" customFormat="1" spans="1:13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7"/>
    </row>
    <row r="51" s="3" customFormat="1" ht="12.75" customHeight="1" spans="1:13">
      <c r="A51" s="70"/>
      <c r="B51" s="70"/>
      <c r="C51" s="70"/>
      <c r="D51" s="70"/>
      <c r="E51" s="70"/>
      <c r="F51" s="70"/>
      <c r="G51" s="70"/>
      <c r="H51" s="19"/>
      <c r="M51" s="18"/>
    </row>
    <row r="52" s="3" customFormat="1" ht="11.5" spans="1:13">
      <c r="A52" s="70"/>
      <c r="B52" s="70"/>
      <c r="C52" s="70"/>
      <c r="D52" s="70"/>
      <c r="E52" s="70"/>
      <c r="F52" s="70"/>
      <c r="G52" s="70"/>
      <c r="H52" s="19"/>
      <c r="M52" s="18"/>
    </row>
  </sheetData>
  <mergeCells count="35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9:A22"/>
    <mergeCell ref="A23:A25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45"/>
  <sheetViews>
    <sheetView tabSelected="1" zoomScale="104" zoomScaleNormal="104" topLeftCell="A10" workbookViewId="0">
      <selection activeCell="A22" sqref="A22:D30"/>
    </sheetView>
  </sheetViews>
  <sheetFormatPr defaultColWidth="9" defaultRowHeight="12.5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53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54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55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56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57</v>
      </c>
      <c r="B7" s="13"/>
      <c r="C7" s="16"/>
      <c r="D7" s="17" t="s">
        <v>11</v>
      </c>
      <c r="E7" s="2" t="s">
        <v>12</v>
      </c>
    </row>
    <row r="8" s="3" customFormat="1" ht="12.2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hidden="1" customHeight="1" spans="1:7">
      <c r="A11" s="27" t="s">
        <v>58</v>
      </c>
      <c r="B11" s="28" t="s">
        <v>59</v>
      </c>
      <c r="C11" s="29" t="s">
        <v>60</v>
      </c>
      <c r="D11" s="30"/>
      <c r="E11" s="30"/>
      <c r="F11" s="30"/>
      <c r="G11" s="31">
        <f>D11*E11*F11</f>
        <v>0</v>
      </c>
    </row>
    <row r="12" s="3" customFormat="1" ht="21" hidden="1" customHeight="1" spans="1:7">
      <c r="A12" s="32"/>
      <c r="B12" s="28" t="s">
        <v>61</v>
      </c>
      <c r="C12" s="29" t="s">
        <v>60</v>
      </c>
      <c r="D12" s="30"/>
      <c r="E12" s="30"/>
      <c r="F12" s="30"/>
      <c r="G12" s="31">
        <f t="shared" ref="G11:G16" si="0">D12*E12*F12</f>
        <v>0</v>
      </c>
    </row>
    <row r="13" s="3" customFormat="1" ht="47.5" hidden="1" customHeight="1" spans="1:7">
      <c r="A13" s="32"/>
      <c r="B13" s="28" t="s">
        <v>62</v>
      </c>
      <c r="C13" s="29" t="s">
        <v>60</v>
      </c>
      <c r="D13" s="30"/>
      <c r="E13" s="30"/>
      <c r="F13" s="30"/>
      <c r="G13" s="31">
        <f t="shared" si="0"/>
        <v>0</v>
      </c>
    </row>
    <row r="14" s="3" customFormat="1" ht="21" hidden="1" customHeight="1" spans="1:7">
      <c r="A14" s="32"/>
      <c r="B14" s="28" t="s">
        <v>63</v>
      </c>
      <c r="C14" s="29" t="s">
        <v>60</v>
      </c>
      <c r="D14" s="30"/>
      <c r="E14" s="30"/>
      <c r="F14" s="30"/>
      <c r="G14" s="31">
        <f t="shared" si="0"/>
        <v>0</v>
      </c>
    </row>
    <row r="15" s="3" customFormat="1" ht="21" hidden="1" customHeight="1" spans="1:7">
      <c r="A15" s="32"/>
      <c r="B15" s="28" t="s">
        <v>64</v>
      </c>
      <c r="C15" s="29" t="s">
        <v>60</v>
      </c>
      <c r="D15" s="30"/>
      <c r="E15" s="30"/>
      <c r="F15" s="30"/>
      <c r="G15" s="31">
        <f t="shared" si="0"/>
        <v>0</v>
      </c>
    </row>
    <row r="16" s="3" customFormat="1" ht="21" hidden="1" customHeight="1" spans="1:7">
      <c r="A16" s="33"/>
      <c r="B16" s="28" t="s">
        <v>65</v>
      </c>
      <c r="C16" s="29" t="s">
        <v>60</v>
      </c>
      <c r="D16" s="30"/>
      <c r="E16" s="30"/>
      <c r="F16" s="30"/>
      <c r="G16" s="31">
        <f t="shared" si="0"/>
        <v>0</v>
      </c>
    </row>
    <row r="17" s="3" customFormat="1" ht="21" customHeight="1" spans="1:7">
      <c r="A17" s="34" t="s">
        <v>25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26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32" t="s">
        <v>28</v>
      </c>
      <c r="B19" s="38"/>
      <c r="C19" s="28" t="s">
        <v>24</v>
      </c>
      <c r="D19" s="30">
        <v>400</v>
      </c>
      <c r="E19" s="30">
        <v>1</v>
      </c>
      <c r="F19" s="30">
        <v>1</v>
      </c>
      <c r="G19" s="39">
        <f>F19*E19*D19</f>
        <v>400</v>
      </c>
    </row>
    <row r="20" s="3" customFormat="1" ht="17.25" customHeight="1" spans="1:8">
      <c r="A20" s="40" t="s">
        <v>30</v>
      </c>
      <c r="B20" s="41"/>
      <c r="C20" s="41"/>
      <c r="D20" s="41"/>
      <c r="E20" s="41"/>
      <c r="F20" s="41"/>
      <c r="G20" s="42">
        <f>SUM(G19:G19)</f>
        <v>400</v>
      </c>
      <c r="H20" s="43"/>
    </row>
    <row r="21" s="4" customFormat="1" ht="17.25" customHeight="1" spans="1:7">
      <c r="A21" s="24" t="s">
        <v>31</v>
      </c>
      <c r="B21" s="25"/>
      <c r="C21" s="25"/>
      <c r="D21" s="25"/>
      <c r="E21" s="25"/>
      <c r="F21" s="25"/>
      <c r="G21" s="25"/>
    </row>
    <row r="22" s="3" customFormat="1" ht="17.25" customHeight="1" spans="1:7">
      <c r="A22" s="44" t="s">
        <v>32</v>
      </c>
      <c r="B22" s="44" t="s">
        <v>33</v>
      </c>
      <c r="C22" s="44" t="s">
        <v>24</v>
      </c>
      <c r="D22" s="45">
        <v>200</v>
      </c>
      <c r="E22" s="30">
        <v>3</v>
      </c>
      <c r="F22" s="30">
        <v>1</v>
      </c>
      <c r="G22" s="39">
        <f>F22*E22*D22</f>
        <v>600</v>
      </c>
    </row>
    <row r="23" s="3" customFormat="1" ht="15.75" customHeight="1" spans="1:7">
      <c r="A23" s="44" t="s">
        <v>32</v>
      </c>
      <c r="B23" s="44" t="s">
        <v>66</v>
      </c>
      <c r="C23" s="44" t="s">
        <v>24</v>
      </c>
      <c r="D23" s="45">
        <v>200</v>
      </c>
      <c r="E23" s="30"/>
      <c r="F23" s="30">
        <v>1</v>
      </c>
      <c r="G23" s="39">
        <f>F23*E23*D23</f>
        <v>0</v>
      </c>
    </row>
    <row r="24" s="5" customFormat="1" ht="17.25" customHeight="1" spans="1:7">
      <c r="A24" s="44" t="s">
        <v>32</v>
      </c>
      <c r="B24" s="44" t="s">
        <v>67</v>
      </c>
      <c r="C24" s="44" t="s">
        <v>24</v>
      </c>
      <c r="D24" s="30">
        <v>300</v>
      </c>
      <c r="E24" s="30"/>
      <c r="F24" s="30">
        <v>1</v>
      </c>
      <c r="G24" s="39">
        <f t="shared" ref="G24:G34" si="1">F24*E24*D24</f>
        <v>0</v>
      </c>
    </row>
    <row r="25" s="5" customFormat="1" ht="17.25" customHeight="1" spans="1:7">
      <c r="A25" s="44" t="s">
        <v>32</v>
      </c>
      <c r="B25" s="44" t="s">
        <v>68</v>
      </c>
      <c r="C25" s="44" t="s">
        <v>24</v>
      </c>
      <c r="D25" s="30">
        <v>200</v>
      </c>
      <c r="E25" s="30"/>
      <c r="F25" s="30">
        <v>1</v>
      </c>
      <c r="G25" s="39">
        <f t="shared" si="1"/>
        <v>0</v>
      </c>
    </row>
    <row r="26" s="5" customFormat="1" ht="17.25" customHeight="1" spans="1:7">
      <c r="A26" s="44" t="s">
        <v>32</v>
      </c>
      <c r="B26" s="44" t="s">
        <v>69</v>
      </c>
      <c r="C26" s="44" t="s">
        <v>24</v>
      </c>
      <c r="D26" s="30">
        <v>200</v>
      </c>
      <c r="E26" s="30">
        <v>1</v>
      </c>
      <c r="F26" s="30">
        <v>1</v>
      </c>
      <c r="G26" s="39">
        <f t="shared" si="1"/>
        <v>200</v>
      </c>
    </row>
    <row r="27" s="3" customFormat="1" ht="17.25" customHeight="1" spans="1:7">
      <c r="A27" s="44" t="s">
        <v>32</v>
      </c>
      <c r="B27" s="44" t="s">
        <v>70</v>
      </c>
      <c r="C27" s="44" t="s">
        <v>24</v>
      </c>
      <c r="D27" s="45">
        <v>5</v>
      </c>
      <c r="E27" s="30"/>
      <c r="F27" s="30">
        <v>1</v>
      </c>
      <c r="G27" s="39">
        <f t="shared" si="1"/>
        <v>0</v>
      </c>
    </row>
    <row r="28" s="3" customFormat="1" ht="17.25" customHeight="1" spans="1:7">
      <c r="A28" s="44" t="s">
        <v>32</v>
      </c>
      <c r="B28" s="44" t="s">
        <v>71</v>
      </c>
      <c r="C28" s="44" t="s">
        <v>24</v>
      </c>
      <c r="D28" s="45">
        <v>8</v>
      </c>
      <c r="E28" s="30">
        <v>15</v>
      </c>
      <c r="F28" s="30">
        <v>1</v>
      </c>
      <c r="G28" s="39">
        <f t="shared" si="1"/>
        <v>120</v>
      </c>
    </row>
    <row r="29" s="5" customFormat="1" ht="17.25" customHeight="1" spans="1:7">
      <c r="A29" s="44" t="s">
        <v>32</v>
      </c>
      <c r="B29" s="44" t="s">
        <v>72</v>
      </c>
      <c r="C29" s="44" t="s">
        <v>24</v>
      </c>
      <c r="D29" s="30">
        <v>1.2</v>
      </c>
      <c r="E29" s="30">
        <v>60</v>
      </c>
      <c r="F29" s="30">
        <v>6</v>
      </c>
      <c r="G29" s="39">
        <f t="shared" si="1"/>
        <v>432</v>
      </c>
    </row>
    <row r="30" s="5" customFormat="1" ht="17.25" customHeight="1" spans="1:7">
      <c r="A30" s="44" t="s">
        <v>32</v>
      </c>
      <c r="B30" s="44" t="s">
        <v>41</v>
      </c>
      <c r="C30" s="44" t="s">
        <v>24</v>
      </c>
      <c r="D30" s="30"/>
      <c r="E30" s="30"/>
      <c r="F30" s="30">
        <v>1</v>
      </c>
      <c r="G30" s="39">
        <f t="shared" si="1"/>
        <v>0</v>
      </c>
    </row>
    <row r="31" s="5" customFormat="1" ht="17.25" customHeight="1" spans="1:7">
      <c r="A31" s="44" t="s">
        <v>73</v>
      </c>
      <c r="B31" s="44" t="s">
        <v>74</v>
      </c>
      <c r="C31" s="44" t="s">
        <v>24</v>
      </c>
      <c r="D31" s="30">
        <v>60</v>
      </c>
      <c r="E31" s="30">
        <v>2</v>
      </c>
      <c r="F31" s="30">
        <v>1</v>
      </c>
      <c r="G31" s="39">
        <f t="shared" si="1"/>
        <v>120</v>
      </c>
    </row>
    <row r="32" s="5" customFormat="1" ht="17.25" hidden="1" customHeight="1" spans="1:7">
      <c r="A32" s="44" t="s">
        <v>43</v>
      </c>
      <c r="B32" s="44"/>
      <c r="C32" s="44" t="s">
        <v>24</v>
      </c>
      <c r="D32" s="30"/>
      <c r="E32" s="30"/>
      <c r="F32" s="30">
        <v>0</v>
      </c>
      <c r="G32" s="39">
        <f t="shared" si="1"/>
        <v>0</v>
      </c>
    </row>
    <row r="33" s="5" customFormat="1" ht="17.25" hidden="1" customHeight="1" spans="1:7">
      <c r="A33" s="44" t="s">
        <v>44</v>
      </c>
      <c r="B33" s="44" t="s">
        <v>75</v>
      </c>
      <c r="C33" s="44"/>
      <c r="D33" s="30">
        <v>20</v>
      </c>
      <c r="E33" s="30"/>
      <c r="F33" s="30">
        <v>1</v>
      </c>
      <c r="G33" s="39">
        <f t="shared" si="1"/>
        <v>0</v>
      </c>
    </row>
    <row r="34" s="3" customFormat="1" ht="17.25" customHeight="1" spans="1:7">
      <c r="A34" s="46"/>
      <c r="B34" s="47"/>
      <c r="C34" s="48"/>
      <c r="D34" s="45"/>
      <c r="E34" s="30"/>
      <c r="F34" s="30"/>
      <c r="G34" s="39">
        <f t="shared" si="1"/>
        <v>0</v>
      </c>
    </row>
    <row r="35" s="3" customFormat="1" ht="17.25" customHeight="1" spans="1:7">
      <c r="A35" s="40" t="s">
        <v>45</v>
      </c>
      <c r="B35" s="41"/>
      <c r="C35" s="41"/>
      <c r="D35" s="41"/>
      <c r="E35" s="41"/>
      <c r="F35" s="41"/>
      <c r="G35" s="42">
        <f>SUM(G22:G34)</f>
        <v>1472</v>
      </c>
    </row>
    <row r="36" s="4" customFormat="1" ht="17.25" customHeight="1" spans="1:7">
      <c r="A36" s="24" t="s">
        <v>46</v>
      </c>
      <c r="B36" s="25"/>
      <c r="C36" s="25"/>
      <c r="D36" s="25"/>
      <c r="E36" s="25"/>
      <c r="F36" s="25"/>
      <c r="G36" s="26"/>
    </row>
    <row r="37" s="3" customFormat="1" ht="17.25" customHeight="1" spans="1:7">
      <c r="A37" s="49" t="s">
        <v>47</v>
      </c>
      <c r="B37" s="50"/>
      <c r="C37" s="51">
        <v>0.06</v>
      </c>
      <c r="D37" s="52"/>
      <c r="E37" s="52"/>
      <c r="F37" s="53"/>
      <c r="G37" s="54">
        <f>(G20+G35+G17)*C37</f>
        <v>112.32</v>
      </c>
    </row>
    <row r="38" s="3" customFormat="1" ht="21" customHeight="1" spans="1:7">
      <c r="A38" s="55" t="s">
        <v>48</v>
      </c>
      <c r="B38" s="35"/>
      <c r="C38" s="35"/>
      <c r="D38" s="35"/>
      <c r="E38" s="35"/>
      <c r="F38" s="36"/>
      <c r="G38" s="37">
        <f>G20+G35+G37+G17</f>
        <v>1984.32</v>
      </c>
    </row>
    <row r="39" s="4" customFormat="1" ht="17.25" customHeight="1" spans="1:7">
      <c r="A39" s="56" t="s">
        <v>49</v>
      </c>
      <c r="B39" s="57"/>
      <c r="C39" s="57"/>
      <c r="D39" s="57"/>
      <c r="E39" s="57"/>
      <c r="F39" s="57"/>
      <c r="G39" s="58"/>
    </row>
    <row r="40" s="3" customFormat="1" ht="17.25" customHeight="1" spans="1:7">
      <c r="A40" s="59" t="s">
        <v>50</v>
      </c>
      <c r="B40" s="60"/>
      <c r="C40" s="61">
        <v>0.06</v>
      </c>
      <c r="D40" s="62"/>
      <c r="E40" s="62"/>
      <c r="F40" s="63"/>
      <c r="G40" s="64">
        <f>G38*C40</f>
        <v>119.0592</v>
      </c>
    </row>
    <row r="41" s="3" customFormat="1" ht="17.25" customHeight="1" spans="1:7">
      <c r="A41" s="65" t="s">
        <v>51</v>
      </c>
      <c r="B41" s="66"/>
      <c r="C41" s="66"/>
      <c r="D41" s="66"/>
      <c r="E41" s="66"/>
      <c r="F41" s="66"/>
      <c r="G41" s="67">
        <f>G38+G40</f>
        <v>2103.3792</v>
      </c>
    </row>
    <row r="42" s="3" customFormat="1" ht="17.25" customHeight="1" spans="1:7">
      <c r="A42" s="68" t="s">
        <v>52</v>
      </c>
      <c r="B42" s="69"/>
      <c r="C42" s="69"/>
      <c r="D42" s="69"/>
      <c r="E42" s="69"/>
      <c r="F42" s="69"/>
      <c r="G42" s="67">
        <f>G41/20</f>
        <v>105.16896</v>
      </c>
    </row>
    <row r="43" s="3" customFormat="1" spans="1:7">
      <c r="A43" s="6"/>
      <c r="B43" s="6"/>
      <c r="C43" s="6"/>
      <c r="D43" s="6"/>
      <c r="E43" s="6"/>
      <c r="F43" s="6"/>
      <c r="G43" s="6"/>
    </row>
    <row r="44" s="3" customFormat="1" ht="12.75" customHeight="1" spans="1:7">
      <c r="A44" s="70"/>
      <c r="B44" s="70"/>
      <c r="C44" s="70"/>
      <c r="D44" s="70"/>
      <c r="E44" s="70"/>
      <c r="F44" s="70"/>
      <c r="G44" s="70"/>
    </row>
    <row r="45" s="3" customFormat="1" ht="11.5" spans="1:7">
      <c r="A45" s="70"/>
      <c r="B45" s="70"/>
      <c r="C45" s="70"/>
      <c r="D45" s="70"/>
      <c r="E45" s="70"/>
      <c r="F45" s="70"/>
      <c r="G45" s="70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0:F20"/>
    <mergeCell ref="A21:G21"/>
    <mergeCell ref="A34:B34"/>
    <mergeCell ref="A35:F35"/>
    <mergeCell ref="A36:G36"/>
    <mergeCell ref="A37:B37"/>
    <mergeCell ref="C37:F37"/>
    <mergeCell ref="A38:F38"/>
    <mergeCell ref="A39:G39"/>
    <mergeCell ref="A40:B40"/>
    <mergeCell ref="C40:F40"/>
    <mergeCell ref="A41:F41"/>
    <mergeCell ref="A42:F42"/>
    <mergeCell ref="A11:A16"/>
    <mergeCell ref="A44:G4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2023-07-27T04:07:05Z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