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结算" sheetId="17" r:id="rId1"/>
  </sheets>
  <calcPr calcId="144525" concurrentCalc="0"/>
</workbook>
</file>

<file path=xl/sharedStrings.xml><?xml version="1.0" encoding="utf-8"?>
<sst xmlns="http://schemas.openxmlformats.org/spreadsheetml/2006/main" count="102">
  <si>
    <t>海尔热水器2018年产品政策调研</t>
  </si>
  <si>
    <t>报价项目</t>
  </si>
  <si>
    <t>报价规格</t>
  </si>
  <si>
    <t>预算数量</t>
  </si>
  <si>
    <t>预算价格</t>
  </si>
  <si>
    <t>结算数量</t>
  </si>
  <si>
    <t>结算价格</t>
  </si>
  <si>
    <t>备注</t>
  </si>
  <si>
    <t>差价</t>
  </si>
  <si>
    <t>NO.</t>
  </si>
  <si>
    <t>单位</t>
  </si>
  <si>
    <t>单价</t>
  </si>
  <si>
    <t>小计</t>
  </si>
  <si>
    <t>住宿</t>
  </si>
  <si>
    <t>武夷山太伟风景酒店</t>
  </si>
  <si>
    <t>单间</t>
  </si>
  <si>
    <t>晚</t>
  </si>
  <si>
    <t>间</t>
  </si>
  <si>
    <t>11月15-16日-山水间高级大床</t>
  </si>
  <si>
    <t>标间</t>
  </si>
  <si>
    <t>11月15-16日山水间景观标间</t>
  </si>
  <si>
    <t>11月17日-山水间高级大床</t>
  </si>
  <si>
    <t>11月17日山水间景观标间</t>
  </si>
  <si>
    <t>11月16日山水间大床</t>
  </si>
  <si>
    <t>11月16日别墅标/单间</t>
  </si>
  <si>
    <t>11月17日山水间大床</t>
  </si>
  <si>
    <t>11月17日别墅单间</t>
  </si>
  <si>
    <t>酒店合计</t>
  </si>
  <si>
    <t>餐饮</t>
  </si>
  <si>
    <t>桌</t>
  </si>
  <si>
    <t>餐</t>
  </si>
  <si>
    <t>11月16日晚餐</t>
  </si>
  <si>
    <t>11月16日午餐</t>
  </si>
  <si>
    <t>自助</t>
  </si>
  <si>
    <t>人</t>
  </si>
  <si>
    <t>11月16日中餐-15人</t>
  </si>
  <si>
    <t>酒水</t>
  </si>
  <si>
    <t>11月16日晚餐-30人</t>
  </si>
  <si>
    <t>项</t>
  </si>
  <si>
    <t>11月16日点菜</t>
  </si>
  <si>
    <t>11月17日午餐</t>
  </si>
  <si>
    <t>会议席卡</t>
  </si>
  <si>
    <t>11月17日会议茶歇</t>
  </si>
  <si>
    <t>11月17日晚餐</t>
  </si>
  <si>
    <t>11月17日夜宵</t>
  </si>
  <si>
    <t>用餐合计</t>
  </si>
  <si>
    <t>交通</t>
  </si>
  <si>
    <t>7座商务车</t>
  </si>
  <si>
    <t>辆</t>
  </si>
  <si>
    <t>天</t>
  </si>
  <si>
    <t>趟</t>
  </si>
  <si>
    <t>2017年11月15日高铁站接站+考察</t>
  </si>
  <si>
    <t>51座</t>
  </si>
  <si>
    <t>2017年11月16日接福州机场-住宿酒店（含机场等候费）</t>
  </si>
  <si>
    <t>11月16日机场接机</t>
  </si>
  <si>
    <t>1月16日高铁接站</t>
  </si>
  <si>
    <t>11月16日机场接机33座大巴</t>
  </si>
  <si>
    <t>11月17日全天包车</t>
  </si>
  <si>
    <t>11月17日市区用车-商务车</t>
  </si>
  <si>
    <t>11月17日-九龙湾-东站</t>
  </si>
  <si>
    <t>11月17日领导外出用车</t>
  </si>
  <si>
    <t>11月17日夜宵外出</t>
  </si>
  <si>
    <t>11月18日送福州机场</t>
  </si>
  <si>
    <t>11月18日武夷山高铁送站</t>
  </si>
  <si>
    <t>11月18日机场送机</t>
  </si>
  <si>
    <t>11月18日送机-武夷山机场-33座</t>
  </si>
  <si>
    <t>交通费合计</t>
  </si>
  <si>
    <t>会议</t>
  </si>
  <si>
    <t>11月17日上午</t>
  </si>
  <si>
    <t>武夷山庄</t>
  </si>
  <si>
    <t>次</t>
  </si>
  <si>
    <t>个</t>
  </si>
  <si>
    <t>11月17日上午会场</t>
  </si>
  <si>
    <t>11月17日会议LED屏幕</t>
  </si>
  <si>
    <t>盒</t>
  </si>
  <si>
    <t>茶叶</t>
  </si>
  <si>
    <t>份</t>
  </si>
  <si>
    <t>随手礼-茶叶</t>
  </si>
  <si>
    <t>瓶</t>
  </si>
  <si>
    <t>天之蓝</t>
  </si>
  <si>
    <t>黄酒</t>
  </si>
  <si>
    <t>红酒</t>
  </si>
  <si>
    <t>条</t>
  </si>
  <si>
    <t>香烟</t>
  </si>
  <si>
    <t>11月18日快递费</t>
  </si>
  <si>
    <t>11月17日下午-印象大红袍门票-贵宾席</t>
  </si>
  <si>
    <t>雨衣</t>
  </si>
  <si>
    <t>11月17日武夷山主景区</t>
  </si>
  <si>
    <t>会议费用合计</t>
  </si>
  <si>
    <t>人工费</t>
  </si>
  <si>
    <t>11月15日接站带考察</t>
  </si>
  <si>
    <t>11月16日导游</t>
  </si>
  <si>
    <t>补贴</t>
  </si>
  <si>
    <t>11月16日会务人员</t>
  </si>
  <si>
    <t>11月17日导游</t>
  </si>
  <si>
    <t>11月17-18日会务人员</t>
  </si>
  <si>
    <t>其他方案</t>
  </si>
  <si>
    <t>杂费</t>
  </si>
  <si>
    <t>其他合计</t>
  </si>
  <si>
    <t>净价合计</t>
  </si>
  <si>
    <r>
      <rPr>
        <b/>
        <sz val="9"/>
        <color theme="1"/>
        <rFont val="微软雅黑"/>
        <charset val="134"/>
      </rPr>
      <t>服务费</t>
    </r>
    <r>
      <rPr>
        <b/>
        <sz val="9"/>
        <color indexed="10"/>
        <rFont val="微软雅黑"/>
        <charset val="134"/>
      </rPr>
      <t>16</t>
    </r>
    <r>
      <rPr>
        <b/>
        <sz val="9"/>
        <color indexed="8"/>
        <rFont val="微软雅黑"/>
        <charset val="134"/>
      </rPr>
      <t>%收取</t>
    </r>
  </si>
  <si>
    <t>最终预算金额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</si>
</sst>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\¥#,##0.00;[Red]\¥\-#,##0.00"/>
  </numFmts>
  <fonts count="32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b/>
      <sz val="14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9"/>
      <color rgb="FF000000"/>
      <name val="华文细黑"/>
      <charset val="134"/>
    </font>
    <font>
      <b/>
      <sz val="9"/>
      <color theme="1"/>
      <name val="华文细黑"/>
      <charset val="134"/>
    </font>
    <font>
      <sz val="9"/>
      <name val="微软雅黑"/>
      <charset val="134"/>
    </font>
    <font>
      <b/>
      <sz val="9"/>
      <name val="微软雅黑"/>
      <charset val="134"/>
    </font>
    <font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b/>
      <sz val="9"/>
      <color indexed="10"/>
      <name val="微软雅黑"/>
      <charset val="134"/>
    </font>
    <font>
      <b/>
      <sz val="9"/>
      <color indexed="8"/>
      <name val="微软雅黑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5" fillId="10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9" borderId="10" applyNumberFormat="0" applyFon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1" fillId="8" borderId="8" applyNumberFormat="0" applyAlignment="0" applyProtection="0">
      <alignment vertical="center"/>
    </xf>
    <xf numFmtId="0" fontId="26" fillId="8" borderId="11" applyNumberFormat="0" applyAlignment="0" applyProtection="0">
      <alignment vertical="center"/>
    </xf>
    <xf numFmtId="0" fontId="18" fillId="13" borderId="12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9" fillId="0" borderId="0">
      <alignment vertical="center"/>
    </xf>
  </cellStyleXfs>
  <cellXfs count="65">
    <xf numFmtId="0" fontId="0" fillId="0" borderId="0" xfId="0">
      <alignment vertic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0" fillId="0" borderId="1" xfId="0" applyFont="1" applyBorder="1" applyAlignment="1"/>
    <xf numFmtId="0" fontId="0" fillId="0" borderId="1" xfId="0" applyFont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58" fontId="1" fillId="3" borderId="1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3" fontId="7" fillId="0" borderId="1" xfId="0" applyNumberFormat="1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176" fontId="3" fillId="6" borderId="5" xfId="0" applyNumberFormat="1" applyFont="1" applyFill="1" applyBorder="1" applyAlignment="1">
      <alignment horizontal="center" vertical="center"/>
    </xf>
    <xf numFmtId="176" fontId="3" fillId="6" borderId="6" xfId="0" applyNumberFormat="1" applyFont="1" applyFill="1" applyBorder="1" applyAlignment="1">
      <alignment horizontal="center" vertical="center"/>
    </xf>
    <xf numFmtId="176" fontId="3" fillId="6" borderId="7" xfId="0" applyNumberFormat="1" applyFont="1" applyFill="1" applyBorder="1" applyAlignment="1">
      <alignment horizontal="center" vertical="center"/>
    </xf>
    <xf numFmtId="176" fontId="3" fillId="6" borderId="1" xfId="0" applyNumberFormat="1" applyFont="1" applyFill="1" applyBorder="1" applyAlignment="1">
      <alignment horizontal="center" vertical="center"/>
    </xf>
    <xf numFmtId="176" fontId="8" fillId="6" borderId="5" xfId="0" applyNumberFormat="1" applyFont="1" applyFill="1" applyBorder="1" applyAlignment="1">
      <alignment horizontal="center" vertical="center"/>
    </xf>
    <xf numFmtId="176" fontId="8" fillId="6" borderId="6" xfId="0" applyNumberFormat="1" applyFont="1" applyFill="1" applyBorder="1" applyAlignment="1">
      <alignment horizontal="center" vertical="center"/>
    </xf>
    <xf numFmtId="176" fontId="8" fillId="6" borderId="7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58" fontId="1" fillId="0" borderId="1" xfId="0" applyNumberFormat="1" applyFont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176" fontId="3" fillId="4" borderId="1" xfId="0" applyNumberFormat="1" applyFont="1" applyFill="1" applyBorder="1" applyAlignment="1">
      <alignment horizontal="center" vertical="center"/>
    </xf>
    <xf numFmtId="176" fontId="3" fillId="4" borderId="5" xfId="0" applyNumberFormat="1" applyFont="1" applyFill="1" applyBorder="1" applyAlignment="1">
      <alignment horizontal="center" vertical="center"/>
    </xf>
    <xf numFmtId="176" fontId="3" fillId="4" borderId="6" xfId="0" applyNumberFormat="1" applyFont="1" applyFill="1" applyBorder="1" applyAlignment="1">
      <alignment horizontal="center" vertical="center"/>
    </xf>
    <xf numFmtId="176" fontId="3" fillId="4" borderId="7" xfId="0" applyNumberFormat="1" applyFont="1" applyFill="1" applyBorder="1" applyAlignment="1">
      <alignment horizontal="center" vertical="center"/>
    </xf>
    <xf numFmtId="176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176" fontId="1" fillId="0" borderId="1" xfId="0" applyNumberFormat="1" applyFont="1" applyFill="1" applyBorder="1" applyAlignment="1">
      <alignment vertical="center"/>
    </xf>
    <xf numFmtId="0" fontId="9" fillId="0" borderId="0" xfId="0" applyFont="1" applyAlignment="1"/>
    <xf numFmtId="176" fontId="0" fillId="0" borderId="0" xfId="0" applyNumberFormat="1" applyFont="1" applyAlignment="1"/>
    <xf numFmtId="176" fontId="1" fillId="0" borderId="0" xfId="0" applyNumberFormat="1" applyFont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_Sheet1" xfId="49"/>
  </cellStyles>
  <tableStyles count="0" defaultTableStyle="TableStyleMedium9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7"/>
  <sheetViews>
    <sheetView tabSelected="1" view="pageBreakPreview" zoomScale="90" zoomScaleNormal="60" zoomScaleSheetLayoutView="90" topLeftCell="A14" workbookViewId="0">
      <selection activeCell="N69" sqref="N69"/>
    </sheetView>
  </sheetViews>
  <sheetFormatPr defaultColWidth="9" defaultRowHeight="14.25"/>
  <cols>
    <col min="1" max="1" width="9.45" style="1" customWidth="1"/>
    <col min="2" max="2" width="14.9916666666667" style="1" customWidth="1"/>
    <col min="3" max="3" width="7.5" style="1" customWidth="1"/>
    <col min="4" max="7" width="6.125" style="1" customWidth="1"/>
    <col min="8" max="8" width="9" style="2" customWidth="1"/>
    <col min="9" max="9" width="12.25" style="1" customWidth="1"/>
    <col min="10" max="10" width="5.25" style="1" customWidth="1"/>
    <col min="11" max="11" width="7" style="1" customWidth="1"/>
    <col min="12" max="12" width="5.875" style="1" customWidth="1"/>
    <col min="13" max="13" width="5.25" style="1" customWidth="1"/>
    <col min="14" max="14" width="7.5" style="2" customWidth="1"/>
    <col min="15" max="15" width="12.875" style="1" customWidth="1"/>
    <col min="16" max="16" width="40.625" style="1" customWidth="1"/>
    <col min="17" max="17" width="10.75" style="3" customWidth="1"/>
    <col min="18" max="18" width="10.25" style="1" customWidth="1"/>
    <col min="19" max="257" width="9" style="1"/>
    <col min="258" max="258" width="16.625" style="1" customWidth="1"/>
    <col min="259" max="259" width="12" style="1" customWidth="1"/>
    <col min="260" max="265" width="9" style="1" customWidth="1"/>
    <col min="266" max="269" width="5.25" style="1" customWidth="1"/>
    <col min="270" max="270" width="5.875" style="1" customWidth="1"/>
    <col min="271" max="271" width="10.875" style="1" customWidth="1"/>
    <col min="272" max="272" width="21.875" style="1" customWidth="1"/>
    <col min="273" max="513" width="9" style="1"/>
    <col min="514" max="514" width="16.625" style="1" customWidth="1"/>
    <col min="515" max="515" width="12" style="1" customWidth="1"/>
    <col min="516" max="521" width="9" style="1" customWidth="1"/>
    <col min="522" max="525" width="5.25" style="1" customWidth="1"/>
    <col min="526" max="526" width="5.875" style="1" customWidth="1"/>
    <col min="527" max="527" width="10.875" style="1" customWidth="1"/>
    <col min="528" max="528" width="21.875" style="1" customWidth="1"/>
    <col min="529" max="769" width="9" style="1"/>
    <col min="770" max="770" width="16.625" style="1" customWidth="1"/>
    <col min="771" max="771" width="12" style="1" customWidth="1"/>
    <col min="772" max="777" width="9" style="1" customWidth="1"/>
    <col min="778" max="781" width="5.25" style="1" customWidth="1"/>
    <col min="782" max="782" width="5.875" style="1" customWidth="1"/>
    <col min="783" max="783" width="10.875" style="1" customWidth="1"/>
    <col min="784" max="784" width="21.875" style="1" customWidth="1"/>
    <col min="785" max="1025" width="9" style="1"/>
    <col min="1026" max="1026" width="16.625" style="1" customWidth="1"/>
    <col min="1027" max="1027" width="12" style="1" customWidth="1"/>
    <col min="1028" max="1033" width="9" style="1" customWidth="1"/>
    <col min="1034" max="1037" width="5.25" style="1" customWidth="1"/>
    <col min="1038" max="1038" width="5.875" style="1" customWidth="1"/>
    <col min="1039" max="1039" width="10.875" style="1" customWidth="1"/>
    <col min="1040" max="1040" width="21.875" style="1" customWidth="1"/>
    <col min="1041" max="1281" width="9" style="1"/>
    <col min="1282" max="1282" width="16.625" style="1" customWidth="1"/>
    <col min="1283" max="1283" width="12" style="1" customWidth="1"/>
    <col min="1284" max="1289" width="9" style="1" customWidth="1"/>
    <col min="1290" max="1293" width="5.25" style="1" customWidth="1"/>
    <col min="1294" max="1294" width="5.875" style="1" customWidth="1"/>
    <col min="1295" max="1295" width="10.875" style="1" customWidth="1"/>
    <col min="1296" max="1296" width="21.875" style="1" customWidth="1"/>
    <col min="1297" max="1537" width="9" style="1"/>
    <col min="1538" max="1538" width="16.625" style="1" customWidth="1"/>
    <col min="1539" max="1539" width="12" style="1" customWidth="1"/>
    <col min="1540" max="1545" width="9" style="1" customWidth="1"/>
    <col min="1546" max="1549" width="5.25" style="1" customWidth="1"/>
    <col min="1550" max="1550" width="5.875" style="1" customWidth="1"/>
    <col min="1551" max="1551" width="10.875" style="1" customWidth="1"/>
    <col min="1552" max="1552" width="21.875" style="1" customWidth="1"/>
    <col min="1553" max="1793" width="9" style="1"/>
    <col min="1794" max="1794" width="16.625" style="1" customWidth="1"/>
    <col min="1795" max="1795" width="12" style="1" customWidth="1"/>
    <col min="1796" max="1801" width="9" style="1" customWidth="1"/>
    <col min="1802" max="1805" width="5.25" style="1" customWidth="1"/>
    <col min="1806" max="1806" width="5.875" style="1" customWidth="1"/>
    <col min="1807" max="1807" width="10.875" style="1" customWidth="1"/>
    <col min="1808" max="1808" width="21.875" style="1" customWidth="1"/>
    <col min="1809" max="2049" width="9" style="1"/>
    <col min="2050" max="2050" width="16.625" style="1" customWidth="1"/>
    <col min="2051" max="2051" width="12" style="1" customWidth="1"/>
    <col min="2052" max="2057" width="9" style="1" customWidth="1"/>
    <col min="2058" max="2061" width="5.25" style="1" customWidth="1"/>
    <col min="2062" max="2062" width="5.875" style="1" customWidth="1"/>
    <col min="2063" max="2063" width="10.875" style="1" customWidth="1"/>
    <col min="2064" max="2064" width="21.875" style="1" customWidth="1"/>
    <col min="2065" max="2305" width="9" style="1"/>
    <col min="2306" max="2306" width="16.625" style="1" customWidth="1"/>
    <col min="2307" max="2307" width="12" style="1" customWidth="1"/>
    <col min="2308" max="2313" width="9" style="1" customWidth="1"/>
    <col min="2314" max="2317" width="5.25" style="1" customWidth="1"/>
    <col min="2318" max="2318" width="5.875" style="1" customWidth="1"/>
    <col min="2319" max="2319" width="10.875" style="1" customWidth="1"/>
    <col min="2320" max="2320" width="21.875" style="1" customWidth="1"/>
    <col min="2321" max="2561" width="9" style="1"/>
    <col min="2562" max="2562" width="16.625" style="1" customWidth="1"/>
    <col min="2563" max="2563" width="12" style="1" customWidth="1"/>
    <col min="2564" max="2569" width="9" style="1" customWidth="1"/>
    <col min="2570" max="2573" width="5.25" style="1" customWidth="1"/>
    <col min="2574" max="2574" width="5.875" style="1" customWidth="1"/>
    <col min="2575" max="2575" width="10.875" style="1" customWidth="1"/>
    <col min="2576" max="2576" width="21.875" style="1" customWidth="1"/>
    <col min="2577" max="2817" width="9" style="1"/>
    <col min="2818" max="2818" width="16.625" style="1" customWidth="1"/>
    <col min="2819" max="2819" width="12" style="1" customWidth="1"/>
    <col min="2820" max="2825" width="9" style="1" customWidth="1"/>
    <col min="2826" max="2829" width="5.25" style="1" customWidth="1"/>
    <col min="2830" max="2830" width="5.875" style="1" customWidth="1"/>
    <col min="2831" max="2831" width="10.875" style="1" customWidth="1"/>
    <col min="2832" max="2832" width="21.875" style="1" customWidth="1"/>
    <col min="2833" max="3073" width="9" style="1"/>
    <col min="3074" max="3074" width="16.625" style="1" customWidth="1"/>
    <col min="3075" max="3075" width="12" style="1" customWidth="1"/>
    <col min="3076" max="3081" width="9" style="1" customWidth="1"/>
    <col min="3082" max="3085" width="5.25" style="1" customWidth="1"/>
    <col min="3086" max="3086" width="5.875" style="1" customWidth="1"/>
    <col min="3087" max="3087" width="10.875" style="1" customWidth="1"/>
    <col min="3088" max="3088" width="21.875" style="1" customWidth="1"/>
    <col min="3089" max="3329" width="9" style="1"/>
    <col min="3330" max="3330" width="16.625" style="1" customWidth="1"/>
    <col min="3331" max="3331" width="12" style="1" customWidth="1"/>
    <col min="3332" max="3337" width="9" style="1" customWidth="1"/>
    <col min="3338" max="3341" width="5.25" style="1" customWidth="1"/>
    <col min="3342" max="3342" width="5.875" style="1" customWidth="1"/>
    <col min="3343" max="3343" width="10.875" style="1" customWidth="1"/>
    <col min="3344" max="3344" width="21.875" style="1" customWidth="1"/>
    <col min="3345" max="3585" width="9" style="1"/>
    <col min="3586" max="3586" width="16.625" style="1" customWidth="1"/>
    <col min="3587" max="3587" width="12" style="1" customWidth="1"/>
    <col min="3588" max="3593" width="9" style="1" customWidth="1"/>
    <col min="3594" max="3597" width="5.25" style="1" customWidth="1"/>
    <col min="3598" max="3598" width="5.875" style="1" customWidth="1"/>
    <col min="3599" max="3599" width="10.875" style="1" customWidth="1"/>
    <col min="3600" max="3600" width="21.875" style="1" customWidth="1"/>
    <col min="3601" max="3841" width="9" style="1"/>
    <col min="3842" max="3842" width="16.625" style="1" customWidth="1"/>
    <col min="3843" max="3843" width="12" style="1" customWidth="1"/>
    <col min="3844" max="3849" width="9" style="1" customWidth="1"/>
    <col min="3850" max="3853" width="5.25" style="1" customWidth="1"/>
    <col min="3854" max="3854" width="5.875" style="1" customWidth="1"/>
    <col min="3855" max="3855" width="10.875" style="1" customWidth="1"/>
    <col min="3856" max="3856" width="21.875" style="1" customWidth="1"/>
    <col min="3857" max="4097" width="9" style="1"/>
    <col min="4098" max="4098" width="16.625" style="1" customWidth="1"/>
    <col min="4099" max="4099" width="12" style="1" customWidth="1"/>
    <col min="4100" max="4105" width="9" style="1" customWidth="1"/>
    <col min="4106" max="4109" width="5.25" style="1" customWidth="1"/>
    <col min="4110" max="4110" width="5.875" style="1" customWidth="1"/>
    <col min="4111" max="4111" width="10.875" style="1" customWidth="1"/>
    <col min="4112" max="4112" width="21.875" style="1" customWidth="1"/>
    <col min="4113" max="4353" width="9" style="1"/>
    <col min="4354" max="4354" width="16.625" style="1" customWidth="1"/>
    <col min="4355" max="4355" width="12" style="1" customWidth="1"/>
    <col min="4356" max="4361" width="9" style="1" customWidth="1"/>
    <col min="4362" max="4365" width="5.25" style="1" customWidth="1"/>
    <col min="4366" max="4366" width="5.875" style="1" customWidth="1"/>
    <col min="4367" max="4367" width="10.875" style="1" customWidth="1"/>
    <col min="4368" max="4368" width="21.875" style="1" customWidth="1"/>
    <col min="4369" max="4609" width="9" style="1"/>
    <col min="4610" max="4610" width="16.625" style="1" customWidth="1"/>
    <col min="4611" max="4611" width="12" style="1" customWidth="1"/>
    <col min="4612" max="4617" width="9" style="1" customWidth="1"/>
    <col min="4618" max="4621" width="5.25" style="1" customWidth="1"/>
    <col min="4622" max="4622" width="5.875" style="1" customWidth="1"/>
    <col min="4623" max="4623" width="10.875" style="1" customWidth="1"/>
    <col min="4624" max="4624" width="21.875" style="1" customWidth="1"/>
    <col min="4625" max="4865" width="9" style="1"/>
    <col min="4866" max="4866" width="16.625" style="1" customWidth="1"/>
    <col min="4867" max="4867" width="12" style="1" customWidth="1"/>
    <col min="4868" max="4873" width="9" style="1" customWidth="1"/>
    <col min="4874" max="4877" width="5.25" style="1" customWidth="1"/>
    <col min="4878" max="4878" width="5.875" style="1" customWidth="1"/>
    <col min="4879" max="4879" width="10.875" style="1" customWidth="1"/>
    <col min="4880" max="4880" width="21.875" style="1" customWidth="1"/>
    <col min="4881" max="5121" width="9" style="1"/>
    <col min="5122" max="5122" width="16.625" style="1" customWidth="1"/>
    <col min="5123" max="5123" width="12" style="1" customWidth="1"/>
    <col min="5124" max="5129" width="9" style="1" customWidth="1"/>
    <col min="5130" max="5133" width="5.25" style="1" customWidth="1"/>
    <col min="5134" max="5134" width="5.875" style="1" customWidth="1"/>
    <col min="5135" max="5135" width="10.875" style="1" customWidth="1"/>
    <col min="5136" max="5136" width="21.875" style="1" customWidth="1"/>
    <col min="5137" max="5377" width="9" style="1"/>
    <col min="5378" max="5378" width="16.625" style="1" customWidth="1"/>
    <col min="5379" max="5379" width="12" style="1" customWidth="1"/>
    <col min="5380" max="5385" width="9" style="1" customWidth="1"/>
    <col min="5386" max="5389" width="5.25" style="1" customWidth="1"/>
    <col min="5390" max="5390" width="5.875" style="1" customWidth="1"/>
    <col min="5391" max="5391" width="10.875" style="1" customWidth="1"/>
    <col min="5392" max="5392" width="21.875" style="1" customWidth="1"/>
    <col min="5393" max="5633" width="9" style="1"/>
    <col min="5634" max="5634" width="16.625" style="1" customWidth="1"/>
    <col min="5635" max="5635" width="12" style="1" customWidth="1"/>
    <col min="5636" max="5641" width="9" style="1" customWidth="1"/>
    <col min="5642" max="5645" width="5.25" style="1" customWidth="1"/>
    <col min="5646" max="5646" width="5.875" style="1" customWidth="1"/>
    <col min="5647" max="5647" width="10.875" style="1" customWidth="1"/>
    <col min="5648" max="5648" width="21.875" style="1" customWidth="1"/>
    <col min="5649" max="5889" width="9" style="1"/>
    <col min="5890" max="5890" width="16.625" style="1" customWidth="1"/>
    <col min="5891" max="5891" width="12" style="1" customWidth="1"/>
    <col min="5892" max="5897" width="9" style="1" customWidth="1"/>
    <col min="5898" max="5901" width="5.25" style="1" customWidth="1"/>
    <col min="5902" max="5902" width="5.875" style="1" customWidth="1"/>
    <col min="5903" max="5903" width="10.875" style="1" customWidth="1"/>
    <col min="5904" max="5904" width="21.875" style="1" customWidth="1"/>
    <col min="5905" max="6145" width="9" style="1"/>
    <col min="6146" max="6146" width="16.625" style="1" customWidth="1"/>
    <col min="6147" max="6147" width="12" style="1" customWidth="1"/>
    <col min="6148" max="6153" width="9" style="1" customWidth="1"/>
    <col min="6154" max="6157" width="5.25" style="1" customWidth="1"/>
    <col min="6158" max="6158" width="5.875" style="1" customWidth="1"/>
    <col min="6159" max="6159" width="10.875" style="1" customWidth="1"/>
    <col min="6160" max="6160" width="21.875" style="1" customWidth="1"/>
    <col min="6161" max="6401" width="9" style="1"/>
    <col min="6402" max="6402" width="16.625" style="1" customWidth="1"/>
    <col min="6403" max="6403" width="12" style="1" customWidth="1"/>
    <col min="6404" max="6409" width="9" style="1" customWidth="1"/>
    <col min="6410" max="6413" width="5.25" style="1" customWidth="1"/>
    <col min="6414" max="6414" width="5.875" style="1" customWidth="1"/>
    <col min="6415" max="6415" width="10.875" style="1" customWidth="1"/>
    <col min="6416" max="6416" width="21.875" style="1" customWidth="1"/>
    <col min="6417" max="6657" width="9" style="1"/>
    <col min="6658" max="6658" width="16.625" style="1" customWidth="1"/>
    <col min="6659" max="6659" width="12" style="1" customWidth="1"/>
    <col min="6660" max="6665" width="9" style="1" customWidth="1"/>
    <col min="6666" max="6669" width="5.25" style="1" customWidth="1"/>
    <col min="6670" max="6670" width="5.875" style="1" customWidth="1"/>
    <col min="6671" max="6671" width="10.875" style="1" customWidth="1"/>
    <col min="6672" max="6672" width="21.875" style="1" customWidth="1"/>
    <col min="6673" max="6913" width="9" style="1"/>
    <col min="6914" max="6914" width="16.625" style="1" customWidth="1"/>
    <col min="6915" max="6915" width="12" style="1" customWidth="1"/>
    <col min="6916" max="6921" width="9" style="1" customWidth="1"/>
    <col min="6922" max="6925" width="5.25" style="1" customWidth="1"/>
    <col min="6926" max="6926" width="5.875" style="1" customWidth="1"/>
    <col min="6927" max="6927" width="10.875" style="1" customWidth="1"/>
    <col min="6928" max="6928" width="21.875" style="1" customWidth="1"/>
    <col min="6929" max="7169" width="9" style="1"/>
    <col min="7170" max="7170" width="16.625" style="1" customWidth="1"/>
    <col min="7171" max="7171" width="12" style="1" customWidth="1"/>
    <col min="7172" max="7177" width="9" style="1" customWidth="1"/>
    <col min="7178" max="7181" width="5.25" style="1" customWidth="1"/>
    <col min="7182" max="7182" width="5.875" style="1" customWidth="1"/>
    <col min="7183" max="7183" width="10.875" style="1" customWidth="1"/>
    <col min="7184" max="7184" width="21.875" style="1" customWidth="1"/>
    <col min="7185" max="7425" width="9" style="1"/>
    <col min="7426" max="7426" width="16.625" style="1" customWidth="1"/>
    <col min="7427" max="7427" width="12" style="1" customWidth="1"/>
    <col min="7428" max="7433" width="9" style="1" customWidth="1"/>
    <col min="7434" max="7437" width="5.25" style="1" customWidth="1"/>
    <col min="7438" max="7438" width="5.875" style="1" customWidth="1"/>
    <col min="7439" max="7439" width="10.875" style="1" customWidth="1"/>
    <col min="7440" max="7440" width="21.875" style="1" customWidth="1"/>
    <col min="7441" max="7681" width="9" style="1"/>
    <col min="7682" max="7682" width="16.625" style="1" customWidth="1"/>
    <col min="7683" max="7683" width="12" style="1" customWidth="1"/>
    <col min="7684" max="7689" width="9" style="1" customWidth="1"/>
    <col min="7690" max="7693" width="5.25" style="1" customWidth="1"/>
    <col min="7694" max="7694" width="5.875" style="1" customWidth="1"/>
    <col min="7695" max="7695" width="10.875" style="1" customWidth="1"/>
    <col min="7696" max="7696" width="21.875" style="1" customWidth="1"/>
    <col min="7697" max="7937" width="9" style="1"/>
    <col min="7938" max="7938" width="16.625" style="1" customWidth="1"/>
    <col min="7939" max="7939" width="12" style="1" customWidth="1"/>
    <col min="7940" max="7945" width="9" style="1" customWidth="1"/>
    <col min="7946" max="7949" width="5.25" style="1" customWidth="1"/>
    <col min="7950" max="7950" width="5.875" style="1" customWidth="1"/>
    <col min="7951" max="7951" width="10.875" style="1" customWidth="1"/>
    <col min="7952" max="7952" width="21.875" style="1" customWidth="1"/>
    <col min="7953" max="8193" width="9" style="1"/>
    <col min="8194" max="8194" width="16.625" style="1" customWidth="1"/>
    <col min="8195" max="8195" width="12" style="1" customWidth="1"/>
    <col min="8196" max="8201" width="9" style="1" customWidth="1"/>
    <col min="8202" max="8205" width="5.25" style="1" customWidth="1"/>
    <col min="8206" max="8206" width="5.875" style="1" customWidth="1"/>
    <col min="8207" max="8207" width="10.875" style="1" customWidth="1"/>
    <col min="8208" max="8208" width="21.875" style="1" customWidth="1"/>
    <col min="8209" max="8449" width="9" style="1"/>
    <col min="8450" max="8450" width="16.625" style="1" customWidth="1"/>
    <col min="8451" max="8451" width="12" style="1" customWidth="1"/>
    <col min="8452" max="8457" width="9" style="1" customWidth="1"/>
    <col min="8458" max="8461" width="5.25" style="1" customWidth="1"/>
    <col min="8462" max="8462" width="5.875" style="1" customWidth="1"/>
    <col min="8463" max="8463" width="10.875" style="1" customWidth="1"/>
    <col min="8464" max="8464" width="21.875" style="1" customWidth="1"/>
    <col min="8465" max="8705" width="9" style="1"/>
    <col min="8706" max="8706" width="16.625" style="1" customWidth="1"/>
    <col min="8707" max="8707" width="12" style="1" customWidth="1"/>
    <col min="8708" max="8713" width="9" style="1" customWidth="1"/>
    <col min="8714" max="8717" width="5.25" style="1" customWidth="1"/>
    <col min="8718" max="8718" width="5.875" style="1" customWidth="1"/>
    <col min="8719" max="8719" width="10.875" style="1" customWidth="1"/>
    <col min="8720" max="8720" width="21.875" style="1" customWidth="1"/>
    <col min="8721" max="8961" width="9" style="1"/>
    <col min="8962" max="8962" width="16.625" style="1" customWidth="1"/>
    <col min="8963" max="8963" width="12" style="1" customWidth="1"/>
    <col min="8964" max="8969" width="9" style="1" customWidth="1"/>
    <col min="8970" max="8973" width="5.25" style="1" customWidth="1"/>
    <col min="8974" max="8974" width="5.875" style="1" customWidth="1"/>
    <col min="8975" max="8975" width="10.875" style="1" customWidth="1"/>
    <col min="8976" max="8976" width="21.875" style="1" customWidth="1"/>
    <col min="8977" max="9217" width="9" style="1"/>
    <col min="9218" max="9218" width="16.625" style="1" customWidth="1"/>
    <col min="9219" max="9219" width="12" style="1" customWidth="1"/>
    <col min="9220" max="9225" width="9" style="1" customWidth="1"/>
    <col min="9226" max="9229" width="5.25" style="1" customWidth="1"/>
    <col min="9230" max="9230" width="5.875" style="1" customWidth="1"/>
    <col min="9231" max="9231" width="10.875" style="1" customWidth="1"/>
    <col min="9232" max="9232" width="21.875" style="1" customWidth="1"/>
    <col min="9233" max="9473" width="9" style="1"/>
    <col min="9474" max="9474" width="16.625" style="1" customWidth="1"/>
    <col min="9475" max="9475" width="12" style="1" customWidth="1"/>
    <col min="9476" max="9481" width="9" style="1" customWidth="1"/>
    <col min="9482" max="9485" width="5.25" style="1" customWidth="1"/>
    <col min="9486" max="9486" width="5.875" style="1" customWidth="1"/>
    <col min="9487" max="9487" width="10.875" style="1" customWidth="1"/>
    <col min="9488" max="9488" width="21.875" style="1" customWidth="1"/>
    <col min="9489" max="9729" width="9" style="1"/>
    <col min="9730" max="9730" width="16.625" style="1" customWidth="1"/>
    <col min="9731" max="9731" width="12" style="1" customWidth="1"/>
    <col min="9732" max="9737" width="9" style="1" customWidth="1"/>
    <col min="9738" max="9741" width="5.25" style="1" customWidth="1"/>
    <col min="9742" max="9742" width="5.875" style="1" customWidth="1"/>
    <col min="9743" max="9743" width="10.875" style="1" customWidth="1"/>
    <col min="9744" max="9744" width="21.875" style="1" customWidth="1"/>
    <col min="9745" max="9985" width="9" style="1"/>
    <col min="9986" max="9986" width="16.625" style="1" customWidth="1"/>
    <col min="9987" max="9987" width="12" style="1" customWidth="1"/>
    <col min="9988" max="9993" width="9" style="1" customWidth="1"/>
    <col min="9994" max="9997" width="5.25" style="1" customWidth="1"/>
    <col min="9998" max="9998" width="5.875" style="1" customWidth="1"/>
    <col min="9999" max="9999" width="10.875" style="1" customWidth="1"/>
    <col min="10000" max="10000" width="21.875" style="1" customWidth="1"/>
    <col min="10001" max="10241" width="9" style="1"/>
    <col min="10242" max="10242" width="16.625" style="1" customWidth="1"/>
    <col min="10243" max="10243" width="12" style="1" customWidth="1"/>
    <col min="10244" max="10249" width="9" style="1" customWidth="1"/>
    <col min="10250" max="10253" width="5.25" style="1" customWidth="1"/>
    <col min="10254" max="10254" width="5.875" style="1" customWidth="1"/>
    <col min="10255" max="10255" width="10.875" style="1" customWidth="1"/>
    <col min="10256" max="10256" width="21.875" style="1" customWidth="1"/>
    <col min="10257" max="10497" width="9" style="1"/>
    <col min="10498" max="10498" width="16.625" style="1" customWidth="1"/>
    <col min="10499" max="10499" width="12" style="1" customWidth="1"/>
    <col min="10500" max="10505" width="9" style="1" customWidth="1"/>
    <col min="10506" max="10509" width="5.25" style="1" customWidth="1"/>
    <col min="10510" max="10510" width="5.875" style="1" customWidth="1"/>
    <col min="10511" max="10511" width="10.875" style="1" customWidth="1"/>
    <col min="10512" max="10512" width="21.875" style="1" customWidth="1"/>
    <col min="10513" max="10753" width="9" style="1"/>
    <col min="10754" max="10754" width="16.625" style="1" customWidth="1"/>
    <col min="10755" max="10755" width="12" style="1" customWidth="1"/>
    <col min="10756" max="10761" width="9" style="1" customWidth="1"/>
    <col min="10762" max="10765" width="5.25" style="1" customWidth="1"/>
    <col min="10766" max="10766" width="5.875" style="1" customWidth="1"/>
    <col min="10767" max="10767" width="10.875" style="1" customWidth="1"/>
    <col min="10768" max="10768" width="21.875" style="1" customWidth="1"/>
    <col min="10769" max="11009" width="9" style="1"/>
    <col min="11010" max="11010" width="16.625" style="1" customWidth="1"/>
    <col min="11011" max="11011" width="12" style="1" customWidth="1"/>
    <col min="11012" max="11017" width="9" style="1" customWidth="1"/>
    <col min="11018" max="11021" width="5.25" style="1" customWidth="1"/>
    <col min="11022" max="11022" width="5.875" style="1" customWidth="1"/>
    <col min="11023" max="11023" width="10.875" style="1" customWidth="1"/>
    <col min="11024" max="11024" width="21.875" style="1" customWidth="1"/>
    <col min="11025" max="11265" width="9" style="1"/>
    <col min="11266" max="11266" width="16.625" style="1" customWidth="1"/>
    <col min="11267" max="11267" width="12" style="1" customWidth="1"/>
    <col min="11268" max="11273" width="9" style="1" customWidth="1"/>
    <col min="11274" max="11277" width="5.25" style="1" customWidth="1"/>
    <col min="11278" max="11278" width="5.875" style="1" customWidth="1"/>
    <col min="11279" max="11279" width="10.875" style="1" customWidth="1"/>
    <col min="11280" max="11280" width="21.875" style="1" customWidth="1"/>
    <col min="11281" max="11521" width="9" style="1"/>
    <col min="11522" max="11522" width="16.625" style="1" customWidth="1"/>
    <col min="11523" max="11523" width="12" style="1" customWidth="1"/>
    <col min="11524" max="11529" width="9" style="1" customWidth="1"/>
    <col min="11530" max="11533" width="5.25" style="1" customWidth="1"/>
    <col min="11534" max="11534" width="5.875" style="1" customWidth="1"/>
    <col min="11535" max="11535" width="10.875" style="1" customWidth="1"/>
    <col min="11536" max="11536" width="21.875" style="1" customWidth="1"/>
    <col min="11537" max="11777" width="9" style="1"/>
    <col min="11778" max="11778" width="16.625" style="1" customWidth="1"/>
    <col min="11779" max="11779" width="12" style="1" customWidth="1"/>
    <col min="11780" max="11785" width="9" style="1" customWidth="1"/>
    <col min="11786" max="11789" width="5.25" style="1" customWidth="1"/>
    <col min="11790" max="11790" width="5.875" style="1" customWidth="1"/>
    <col min="11791" max="11791" width="10.875" style="1" customWidth="1"/>
    <col min="11792" max="11792" width="21.875" style="1" customWidth="1"/>
    <col min="11793" max="12033" width="9" style="1"/>
    <col min="12034" max="12034" width="16.625" style="1" customWidth="1"/>
    <col min="12035" max="12035" width="12" style="1" customWidth="1"/>
    <col min="12036" max="12041" width="9" style="1" customWidth="1"/>
    <col min="12042" max="12045" width="5.25" style="1" customWidth="1"/>
    <col min="12046" max="12046" width="5.875" style="1" customWidth="1"/>
    <col min="12047" max="12047" width="10.875" style="1" customWidth="1"/>
    <col min="12048" max="12048" width="21.875" style="1" customWidth="1"/>
    <col min="12049" max="12289" width="9" style="1"/>
    <col min="12290" max="12290" width="16.625" style="1" customWidth="1"/>
    <col min="12291" max="12291" width="12" style="1" customWidth="1"/>
    <col min="12292" max="12297" width="9" style="1" customWidth="1"/>
    <col min="12298" max="12301" width="5.25" style="1" customWidth="1"/>
    <col min="12302" max="12302" width="5.875" style="1" customWidth="1"/>
    <col min="12303" max="12303" width="10.875" style="1" customWidth="1"/>
    <col min="12304" max="12304" width="21.875" style="1" customWidth="1"/>
    <col min="12305" max="12545" width="9" style="1"/>
    <col min="12546" max="12546" width="16.625" style="1" customWidth="1"/>
    <col min="12547" max="12547" width="12" style="1" customWidth="1"/>
    <col min="12548" max="12553" width="9" style="1" customWidth="1"/>
    <col min="12554" max="12557" width="5.25" style="1" customWidth="1"/>
    <col min="12558" max="12558" width="5.875" style="1" customWidth="1"/>
    <col min="12559" max="12559" width="10.875" style="1" customWidth="1"/>
    <col min="12560" max="12560" width="21.875" style="1" customWidth="1"/>
    <col min="12561" max="12801" width="9" style="1"/>
    <col min="12802" max="12802" width="16.625" style="1" customWidth="1"/>
    <col min="12803" max="12803" width="12" style="1" customWidth="1"/>
    <col min="12804" max="12809" width="9" style="1" customWidth="1"/>
    <col min="12810" max="12813" width="5.25" style="1" customWidth="1"/>
    <col min="12814" max="12814" width="5.875" style="1" customWidth="1"/>
    <col min="12815" max="12815" width="10.875" style="1" customWidth="1"/>
    <col min="12816" max="12816" width="21.875" style="1" customWidth="1"/>
    <col min="12817" max="13057" width="9" style="1"/>
    <col min="13058" max="13058" width="16.625" style="1" customWidth="1"/>
    <col min="13059" max="13059" width="12" style="1" customWidth="1"/>
    <col min="13060" max="13065" width="9" style="1" customWidth="1"/>
    <col min="13066" max="13069" width="5.25" style="1" customWidth="1"/>
    <col min="13070" max="13070" width="5.875" style="1" customWidth="1"/>
    <col min="13071" max="13071" width="10.875" style="1" customWidth="1"/>
    <col min="13072" max="13072" width="21.875" style="1" customWidth="1"/>
    <col min="13073" max="13313" width="9" style="1"/>
    <col min="13314" max="13314" width="16.625" style="1" customWidth="1"/>
    <col min="13315" max="13315" width="12" style="1" customWidth="1"/>
    <col min="13316" max="13321" width="9" style="1" customWidth="1"/>
    <col min="13322" max="13325" width="5.25" style="1" customWidth="1"/>
    <col min="13326" max="13326" width="5.875" style="1" customWidth="1"/>
    <col min="13327" max="13327" width="10.875" style="1" customWidth="1"/>
    <col min="13328" max="13328" width="21.875" style="1" customWidth="1"/>
    <col min="13329" max="13569" width="9" style="1"/>
    <col min="13570" max="13570" width="16.625" style="1" customWidth="1"/>
    <col min="13571" max="13571" width="12" style="1" customWidth="1"/>
    <col min="13572" max="13577" width="9" style="1" customWidth="1"/>
    <col min="13578" max="13581" width="5.25" style="1" customWidth="1"/>
    <col min="13582" max="13582" width="5.875" style="1" customWidth="1"/>
    <col min="13583" max="13583" width="10.875" style="1" customWidth="1"/>
    <col min="13584" max="13584" width="21.875" style="1" customWidth="1"/>
    <col min="13585" max="13825" width="9" style="1"/>
    <col min="13826" max="13826" width="16.625" style="1" customWidth="1"/>
    <col min="13827" max="13827" width="12" style="1" customWidth="1"/>
    <col min="13828" max="13833" width="9" style="1" customWidth="1"/>
    <col min="13834" max="13837" width="5.25" style="1" customWidth="1"/>
    <col min="13838" max="13838" width="5.875" style="1" customWidth="1"/>
    <col min="13839" max="13839" width="10.875" style="1" customWidth="1"/>
    <col min="13840" max="13840" width="21.875" style="1" customWidth="1"/>
    <col min="13841" max="14081" width="9" style="1"/>
    <col min="14082" max="14082" width="16.625" style="1" customWidth="1"/>
    <col min="14083" max="14083" width="12" style="1" customWidth="1"/>
    <col min="14084" max="14089" width="9" style="1" customWidth="1"/>
    <col min="14090" max="14093" width="5.25" style="1" customWidth="1"/>
    <col min="14094" max="14094" width="5.875" style="1" customWidth="1"/>
    <col min="14095" max="14095" width="10.875" style="1" customWidth="1"/>
    <col min="14096" max="14096" width="21.875" style="1" customWidth="1"/>
    <col min="14097" max="14337" width="9" style="1"/>
    <col min="14338" max="14338" width="16.625" style="1" customWidth="1"/>
    <col min="14339" max="14339" width="12" style="1" customWidth="1"/>
    <col min="14340" max="14345" width="9" style="1" customWidth="1"/>
    <col min="14346" max="14349" width="5.25" style="1" customWidth="1"/>
    <col min="14350" max="14350" width="5.875" style="1" customWidth="1"/>
    <col min="14351" max="14351" width="10.875" style="1" customWidth="1"/>
    <col min="14352" max="14352" width="21.875" style="1" customWidth="1"/>
    <col min="14353" max="14593" width="9" style="1"/>
    <col min="14594" max="14594" width="16.625" style="1" customWidth="1"/>
    <col min="14595" max="14595" width="12" style="1" customWidth="1"/>
    <col min="14596" max="14601" width="9" style="1" customWidth="1"/>
    <col min="14602" max="14605" width="5.25" style="1" customWidth="1"/>
    <col min="14606" max="14606" width="5.875" style="1" customWidth="1"/>
    <col min="14607" max="14607" width="10.875" style="1" customWidth="1"/>
    <col min="14608" max="14608" width="21.875" style="1" customWidth="1"/>
    <col min="14609" max="14849" width="9" style="1"/>
    <col min="14850" max="14850" width="16.625" style="1" customWidth="1"/>
    <col min="14851" max="14851" width="12" style="1" customWidth="1"/>
    <col min="14852" max="14857" width="9" style="1" customWidth="1"/>
    <col min="14858" max="14861" width="5.25" style="1" customWidth="1"/>
    <col min="14862" max="14862" width="5.875" style="1" customWidth="1"/>
    <col min="14863" max="14863" width="10.875" style="1" customWidth="1"/>
    <col min="14864" max="14864" width="21.875" style="1" customWidth="1"/>
    <col min="14865" max="15105" width="9" style="1"/>
    <col min="15106" max="15106" width="16.625" style="1" customWidth="1"/>
    <col min="15107" max="15107" width="12" style="1" customWidth="1"/>
    <col min="15108" max="15113" width="9" style="1" customWidth="1"/>
    <col min="15114" max="15117" width="5.25" style="1" customWidth="1"/>
    <col min="15118" max="15118" width="5.875" style="1" customWidth="1"/>
    <col min="15119" max="15119" width="10.875" style="1" customWidth="1"/>
    <col min="15120" max="15120" width="21.875" style="1" customWidth="1"/>
    <col min="15121" max="15361" width="9" style="1"/>
    <col min="15362" max="15362" width="16.625" style="1" customWidth="1"/>
    <col min="15363" max="15363" width="12" style="1" customWidth="1"/>
    <col min="15364" max="15369" width="9" style="1" customWidth="1"/>
    <col min="15370" max="15373" width="5.25" style="1" customWidth="1"/>
    <col min="15374" max="15374" width="5.875" style="1" customWidth="1"/>
    <col min="15375" max="15375" width="10.875" style="1" customWidth="1"/>
    <col min="15376" max="15376" width="21.875" style="1" customWidth="1"/>
    <col min="15377" max="15617" width="9" style="1"/>
    <col min="15618" max="15618" width="16.625" style="1" customWidth="1"/>
    <col min="15619" max="15619" width="12" style="1" customWidth="1"/>
    <col min="15620" max="15625" width="9" style="1" customWidth="1"/>
    <col min="15626" max="15629" width="5.25" style="1" customWidth="1"/>
    <col min="15630" max="15630" width="5.875" style="1" customWidth="1"/>
    <col min="15631" max="15631" width="10.875" style="1" customWidth="1"/>
    <col min="15632" max="15632" width="21.875" style="1" customWidth="1"/>
    <col min="15633" max="15873" width="9" style="1"/>
    <col min="15874" max="15874" width="16.625" style="1" customWidth="1"/>
    <col min="15875" max="15875" width="12" style="1" customWidth="1"/>
    <col min="15876" max="15881" width="9" style="1" customWidth="1"/>
    <col min="15882" max="15885" width="5.25" style="1" customWidth="1"/>
    <col min="15886" max="15886" width="5.875" style="1" customWidth="1"/>
    <col min="15887" max="15887" width="10.875" style="1" customWidth="1"/>
    <col min="15888" max="15888" width="21.875" style="1" customWidth="1"/>
    <col min="15889" max="16129" width="9" style="1"/>
    <col min="16130" max="16130" width="16.625" style="1" customWidth="1"/>
    <col min="16131" max="16131" width="12" style="1" customWidth="1"/>
    <col min="16132" max="16137" width="9" style="1" customWidth="1"/>
    <col min="16138" max="16141" width="5.25" style="1" customWidth="1"/>
    <col min="16142" max="16142" width="5.875" style="1" customWidth="1"/>
    <col min="16143" max="16143" width="10.875" style="1" customWidth="1"/>
    <col min="16144" max="16144" width="21.875" style="1" customWidth="1"/>
    <col min="16145" max="16383" width="9" style="1"/>
  </cols>
  <sheetData>
    <row r="1" customFormat="1" ht="30" customHeight="1" spans="1:16383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</row>
    <row r="2" customFormat="1" spans="1:16383">
      <c r="A2" s="5" t="s">
        <v>1</v>
      </c>
      <c r="B2" s="5"/>
      <c r="C2" s="6" t="s">
        <v>2</v>
      </c>
      <c r="D2" s="5" t="s">
        <v>3</v>
      </c>
      <c r="E2" s="5"/>
      <c r="F2" s="5"/>
      <c r="G2" s="5"/>
      <c r="H2" s="5" t="s">
        <v>4</v>
      </c>
      <c r="I2" s="5"/>
      <c r="J2" s="33" t="s">
        <v>5</v>
      </c>
      <c r="K2" s="33"/>
      <c r="L2" s="33"/>
      <c r="M2" s="33"/>
      <c r="N2" s="33" t="s">
        <v>6</v>
      </c>
      <c r="O2" s="33"/>
      <c r="P2" s="34" t="s">
        <v>7</v>
      </c>
      <c r="Q2" s="34" t="s">
        <v>8</v>
      </c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</row>
    <row r="3" customFormat="1" spans="1:16383">
      <c r="A3" s="5"/>
      <c r="B3" s="5"/>
      <c r="C3" s="7"/>
      <c r="D3" s="5" t="s">
        <v>9</v>
      </c>
      <c r="E3" s="5" t="s">
        <v>10</v>
      </c>
      <c r="F3" s="5" t="s">
        <v>9</v>
      </c>
      <c r="G3" s="5" t="s">
        <v>10</v>
      </c>
      <c r="H3" s="5" t="s">
        <v>11</v>
      </c>
      <c r="I3" s="5" t="s">
        <v>12</v>
      </c>
      <c r="J3" s="33" t="s">
        <v>9</v>
      </c>
      <c r="K3" s="33" t="s">
        <v>10</v>
      </c>
      <c r="L3" s="33" t="s">
        <v>9</v>
      </c>
      <c r="M3" s="33" t="s">
        <v>10</v>
      </c>
      <c r="N3" s="33" t="s">
        <v>11</v>
      </c>
      <c r="O3" s="33" t="s">
        <v>12</v>
      </c>
      <c r="P3" s="33"/>
      <c r="Q3" s="33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</row>
    <row r="4" customFormat="1" spans="1:16383">
      <c r="A4" s="8" t="s">
        <v>13</v>
      </c>
      <c r="B4" s="9" t="s">
        <v>14</v>
      </c>
      <c r="C4" s="10" t="s">
        <v>15</v>
      </c>
      <c r="D4" s="11">
        <v>2</v>
      </c>
      <c r="E4" s="11" t="s">
        <v>16</v>
      </c>
      <c r="F4" s="11">
        <v>20</v>
      </c>
      <c r="G4" s="11" t="s">
        <v>17</v>
      </c>
      <c r="H4" s="11">
        <v>900</v>
      </c>
      <c r="I4" s="11">
        <f>D4*F4*H4</f>
        <v>36000</v>
      </c>
      <c r="J4" s="11">
        <v>1</v>
      </c>
      <c r="K4" s="11" t="s">
        <v>16</v>
      </c>
      <c r="L4" s="11">
        <v>1</v>
      </c>
      <c r="M4" s="11" t="s">
        <v>17</v>
      </c>
      <c r="N4" s="11">
        <v>1236</v>
      </c>
      <c r="O4" s="35">
        <f t="shared" ref="O4:O11" si="0">J4*L4*N4</f>
        <v>1236</v>
      </c>
      <c r="P4" s="36" t="s">
        <v>18</v>
      </c>
      <c r="Q4" s="18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</row>
    <row r="5" customFormat="1" spans="1:16383">
      <c r="A5" s="12"/>
      <c r="B5" s="9" t="s">
        <v>14</v>
      </c>
      <c r="C5" s="10" t="s">
        <v>19</v>
      </c>
      <c r="D5" s="11">
        <v>2</v>
      </c>
      <c r="E5" s="11" t="s">
        <v>16</v>
      </c>
      <c r="F5" s="11">
        <v>25</v>
      </c>
      <c r="G5" s="11" t="s">
        <v>17</v>
      </c>
      <c r="H5" s="11">
        <v>900</v>
      </c>
      <c r="I5" s="11">
        <f>D5*F5*H5</f>
        <v>45000</v>
      </c>
      <c r="J5" s="37">
        <v>1</v>
      </c>
      <c r="K5" s="11" t="s">
        <v>16</v>
      </c>
      <c r="L5" s="38">
        <v>1</v>
      </c>
      <c r="M5" s="11" t="s">
        <v>17</v>
      </c>
      <c r="N5" s="39">
        <v>1436</v>
      </c>
      <c r="O5" s="35">
        <f t="shared" si="0"/>
        <v>1436</v>
      </c>
      <c r="P5" s="36" t="s">
        <v>20</v>
      </c>
      <c r="Q5" s="18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</row>
    <row r="6" customFormat="1" spans="1:16383">
      <c r="A6" s="12"/>
      <c r="B6" s="9"/>
      <c r="C6" s="10"/>
      <c r="D6" s="11"/>
      <c r="E6" s="11"/>
      <c r="F6" s="11"/>
      <c r="G6" s="11"/>
      <c r="H6" s="11"/>
      <c r="I6" s="11"/>
      <c r="J6" s="37">
        <v>1</v>
      </c>
      <c r="K6" s="11" t="s">
        <v>16</v>
      </c>
      <c r="L6" s="38">
        <v>1</v>
      </c>
      <c r="M6" s="11" t="s">
        <v>17</v>
      </c>
      <c r="N6" s="39">
        <v>768</v>
      </c>
      <c r="O6" s="35">
        <f t="shared" si="0"/>
        <v>768</v>
      </c>
      <c r="P6" s="36" t="s">
        <v>21</v>
      </c>
      <c r="Q6" s="1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customFormat="1" spans="1:16383">
      <c r="A7" s="12"/>
      <c r="B7" s="13"/>
      <c r="C7" s="14"/>
      <c r="D7" s="11"/>
      <c r="E7" s="11"/>
      <c r="F7" s="11"/>
      <c r="G7" s="11"/>
      <c r="H7" s="11"/>
      <c r="I7" s="11"/>
      <c r="J7" s="37">
        <v>1</v>
      </c>
      <c r="K7" s="11" t="s">
        <v>16</v>
      </c>
      <c r="L7" s="38">
        <v>1</v>
      </c>
      <c r="M7" s="11" t="s">
        <v>17</v>
      </c>
      <c r="N7" s="39">
        <v>868</v>
      </c>
      <c r="O7" s="35">
        <f t="shared" si="0"/>
        <v>868</v>
      </c>
      <c r="P7" s="36" t="s">
        <v>22</v>
      </c>
      <c r="Q7" s="18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customFormat="1" spans="1:16383">
      <c r="A8" s="12"/>
      <c r="B8" s="13"/>
      <c r="C8" s="14"/>
      <c r="D8" s="11"/>
      <c r="E8" s="11"/>
      <c r="F8" s="11"/>
      <c r="G8" s="11"/>
      <c r="H8" s="11"/>
      <c r="I8" s="11"/>
      <c r="J8" s="37">
        <v>1</v>
      </c>
      <c r="K8" s="11" t="s">
        <v>16</v>
      </c>
      <c r="L8" s="38">
        <v>9</v>
      </c>
      <c r="M8" s="11" t="s">
        <v>17</v>
      </c>
      <c r="N8" s="39">
        <v>798</v>
      </c>
      <c r="O8" s="35">
        <f t="shared" si="0"/>
        <v>7182</v>
      </c>
      <c r="P8" s="36" t="s">
        <v>23</v>
      </c>
      <c r="Q8" s="18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</row>
    <row r="9" customFormat="1" spans="1:16383">
      <c r="A9" s="12"/>
      <c r="B9" s="13"/>
      <c r="C9" s="14"/>
      <c r="D9" s="11"/>
      <c r="E9" s="11"/>
      <c r="F9" s="11"/>
      <c r="G9" s="11"/>
      <c r="H9" s="11"/>
      <c r="I9" s="11"/>
      <c r="J9" s="37">
        <v>1</v>
      </c>
      <c r="K9" s="11" t="s">
        <v>16</v>
      </c>
      <c r="L9" s="38">
        <v>30</v>
      </c>
      <c r="M9" s="11" t="s">
        <v>17</v>
      </c>
      <c r="N9" s="39">
        <v>648</v>
      </c>
      <c r="O9" s="35">
        <f t="shared" si="0"/>
        <v>19440</v>
      </c>
      <c r="P9" s="36" t="s">
        <v>24</v>
      </c>
      <c r="Q9" s="18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</row>
    <row r="10" customFormat="1" spans="1:16383">
      <c r="A10" s="12"/>
      <c r="B10" s="13"/>
      <c r="C10" s="14"/>
      <c r="D10" s="11"/>
      <c r="E10" s="11"/>
      <c r="F10" s="11"/>
      <c r="G10" s="11"/>
      <c r="H10" s="11"/>
      <c r="I10" s="11"/>
      <c r="J10" s="37">
        <v>1</v>
      </c>
      <c r="K10" s="11" t="s">
        <v>16</v>
      </c>
      <c r="L10" s="38">
        <v>9</v>
      </c>
      <c r="M10" s="11" t="s">
        <v>17</v>
      </c>
      <c r="N10" s="39">
        <v>948</v>
      </c>
      <c r="O10" s="35">
        <f t="shared" si="0"/>
        <v>8532</v>
      </c>
      <c r="P10" s="36" t="s">
        <v>25</v>
      </c>
      <c r="Q10" s="18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</row>
    <row r="11" customFormat="1" spans="1:16383">
      <c r="A11" s="12"/>
      <c r="B11" s="13"/>
      <c r="C11" s="14"/>
      <c r="D11" s="11"/>
      <c r="E11" s="11"/>
      <c r="F11" s="11"/>
      <c r="G11" s="11"/>
      <c r="H11" s="11"/>
      <c r="I11" s="11"/>
      <c r="J11" s="37">
        <v>1</v>
      </c>
      <c r="K11" s="11" t="s">
        <v>16</v>
      </c>
      <c r="L11" s="38">
        <v>28</v>
      </c>
      <c r="M11" s="11" t="s">
        <v>17</v>
      </c>
      <c r="N11" s="39">
        <v>648</v>
      </c>
      <c r="O11" s="35">
        <f t="shared" si="0"/>
        <v>18144</v>
      </c>
      <c r="P11" s="36" t="s">
        <v>26</v>
      </c>
      <c r="Q11" s="18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customFormat="1" ht="20.25" customHeight="1" spans="1:16383">
      <c r="A12" s="5" t="s">
        <v>27</v>
      </c>
      <c r="B12" s="5"/>
      <c r="C12" s="5"/>
      <c r="D12" s="5"/>
      <c r="E12" s="5"/>
      <c r="F12" s="5"/>
      <c r="G12" s="5"/>
      <c r="H12" s="5"/>
      <c r="I12" s="40">
        <f>SUM(I4:I11)</f>
        <v>81000</v>
      </c>
      <c r="J12" s="41"/>
      <c r="K12" s="42"/>
      <c r="L12" s="42"/>
      <c r="M12" s="42"/>
      <c r="N12" s="43"/>
      <c r="O12" s="44">
        <f>SUM(O4:O11)</f>
        <v>57606</v>
      </c>
      <c r="P12" s="44"/>
      <c r="Q12" s="58">
        <f>O12-I12</f>
        <v>-23394</v>
      </c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customFormat="1" ht="20.25" customHeight="1" spans="1:16383">
      <c r="A13" s="15" t="s">
        <v>28</v>
      </c>
      <c r="B13" s="1"/>
      <c r="C13" s="1"/>
      <c r="D13" s="1"/>
      <c r="E13" s="1"/>
      <c r="F13" s="1"/>
      <c r="G13" s="1"/>
      <c r="H13" s="2"/>
      <c r="I13" s="1"/>
      <c r="J13" s="11">
        <v>1</v>
      </c>
      <c r="K13" s="11" t="s">
        <v>29</v>
      </c>
      <c r="L13" s="11">
        <v>1</v>
      </c>
      <c r="M13" s="11" t="s">
        <v>30</v>
      </c>
      <c r="N13" s="11">
        <v>600</v>
      </c>
      <c r="O13" s="35">
        <f t="shared" ref="O13:O24" si="1">J13*L13*N13</f>
        <v>600</v>
      </c>
      <c r="P13" s="17" t="s">
        <v>31</v>
      </c>
      <c r="Q13" s="59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</row>
    <row r="14" customFormat="1" ht="20.25" customHeight="1" spans="1:16383">
      <c r="A14" s="16"/>
      <c r="B14" s="17" t="s">
        <v>32</v>
      </c>
      <c r="C14" s="14" t="s">
        <v>33</v>
      </c>
      <c r="D14" s="11">
        <v>35</v>
      </c>
      <c r="E14" s="11" t="s">
        <v>34</v>
      </c>
      <c r="F14" s="11">
        <v>1</v>
      </c>
      <c r="G14" s="11" t="s">
        <v>30</v>
      </c>
      <c r="H14" s="11">
        <v>200</v>
      </c>
      <c r="I14" s="11">
        <f>D14*F14*H14</f>
        <v>7000</v>
      </c>
      <c r="J14" s="11">
        <v>1</v>
      </c>
      <c r="K14" s="11" t="s">
        <v>29</v>
      </c>
      <c r="L14" s="11">
        <v>1</v>
      </c>
      <c r="M14" s="11" t="s">
        <v>30</v>
      </c>
      <c r="N14" s="11">
        <v>1400</v>
      </c>
      <c r="O14" s="35">
        <f t="shared" si="1"/>
        <v>1400</v>
      </c>
      <c r="P14" s="17" t="s">
        <v>35</v>
      </c>
      <c r="Q14" s="59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</row>
    <row r="15" customFormat="1" ht="20.25" customHeight="1" spans="1:16383">
      <c r="A15" s="16"/>
      <c r="B15" s="17" t="s">
        <v>31</v>
      </c>
      <c r="C15" s="14" t="s">
        <v>33</v>
      </c>
      <c r="D15" s="11">
        <v>280</v>
      </c>
      <c r="E15" s="11" t="s">
        <v>34</v>
      </c>
      <c r="F15" s="11">
        <v>1</v>
      </c>
      <c r="G15" s="11" t="s">
        <v>30</v>
      </c>
      <c r="H15" s="11">
        <v>200</v>
      </c>
      <c r="I15" s="11">
        <f>D15*F15*H15</f>
        <v>56000</v>
      </c>
      <c r="J15" s="11">
        <v>1</v>
      </c>
      <c r="K15" s="11" t="s">
        <v>29</v>
      </c>
      <c r="L15" s="11">
        <v>1</v>
      </c>
      <c r="M15" s="11" t="s">
        <v>30</v>
      </c>
      <c r="N15" s="11">
        <v>192</v>
      </c>
      <c r="O15" s="35">
        <f t="shared" si="1"/>
        <v>192</v>
      </c>
      <c r="P15" s="17" t="s">
        <v>36</v>
      </c>
      <c r="Q15" s="59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</row>
    <row r="16" customFormat="1" ht="20.25" customHeight="1" spans="1:16383">
      <c r="A16" s="16"/>
      <c r="B16" s="18"/>
      <c r="C16" s="18"/>
      <c r="D16" s="18"/>
      <c r="E16" s="18"/>
      <c r="F16" s="18"/>
      <c r="G16" s="18"/>
      <c r="H16" s="19"/>
      <c r="I16" s="18"/>
      <c r="J16" s="11">
        <v>3</v>
      </c>
      <c r="K16" s="11" t="s">
        <v>29</v>
      </c>
      <c r="L16" s="11">
        <v>1</v>
      </c>
      <c r="M16" s="11" t="s">
        <v>30</v>
      </c>
      <c r="N16" s="11">
        <v>2000</v>
      </c>
      <c r="O16" s="35">
        <f t="shared" si="1"/>
        <v>6000</v>
      </c>
      <c r="P16" s="17" t="s">
        <v>37</v>
      </c>
      <c r="Q16" s="59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customFormat="1" ht="20.25" customHeight="1" spans="1:16383">
      <c r="A17" s="16"/>
      <c r="B17" s="17"/>
      <c r="C17" s="14"/>
      <c r="D17" s="11"/>
      <c r="E17" s="11"/>
      <c r="F17" s="11"/>
      <c r="G17" s="11"/>
      <c r="H17" s="11"/>
      <c r="I17" s="11"/>
      <c r="J17" s="11">
        <v>1</v>
      </c>
      <c r="K17" s="11" t="s">
        <v>29</v>
      </c>
      <c r="L17" s="11">
        <v>1</v>
      </c>
      <c r="M17" s="11" t="s">
        <v>30</v>
      </c>
      <c r="N17" s="11">
        <v>572</v>
      </c>
      <c r="O17" s="35">
        <f t="shared" si="1"/>
        <v>572</v>
      </c>
      <c r="P17" s="17" t="s">
        <v>36</v>
      </c>
      <c r="Q17" s="59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customFormat="1" ht="20.25" customHeight="1" spans="1:16383">
      <c r="A18" s="16"/>
      <c r="B18" s="17"/>
      <c r="C18" s="10"/>
      <c r="D18" s="11"/>
      <c r="E18" s="11"/>
      <c r="F18" s="11"/>
      <c r="G18" s="11"/>
      <c r="H18" s="11"/>
      <c r="I18" s="11"/>
      <c r="J18" s="11">
        <v>1</v>
      </c>
      <c r="K18" s="11" t="s">
        <v>38</v>
      </c>
      <c r="L18" s="11">
        <v>1</v>
      </c>
      <c r="M18" s="11" t="s">
        <v>30</v>
      </c>
      <c r="N18" s="11">
        <v>800</v>
      </c>
      <c r="O18" s="35">
        <f t="shared" si="1"/>
        <v>800</v>
      </c>
      <c r="P18" s="17" t="s">
        <v>39</v>
      </c>
      <c r="Q18" s="59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customFormat="1" ht="20.25" customHeight="1" spans="1:16383">
      <c r="A19" s="16"/>
      <c r="B19" s="17"/>
      <c r="C19" s="10"/>
      <c r="D19" s="11"/>
      <c r="E19" s="11"/>
      <c r="F19" s="11"/>
      <c r="G19" s="11"/>
      <c r="H19" s="11"/>
      <c r="I19" s="11"/>
      <c r="J19" s="11">
        <v>1</v>
      </c>
      <c r="K19" s="11" t="s">
        <v>29</v>
      </c>
      <c r="L19" s="11">
        <v>1</v>
      </c>
      <c r="M19" s="11" t="s">
        <v>30</v>
      </c>
      <c r="N19" s="11">
        <v>800</v>
      </c>
      <c r="O19" s="35">
        <f t="shared" si="1"/>
        <v>800</v>
      </c>
      <c r="P19" s="17" t="s">
        <v>40</v>
      </c>
      <c r="Q19" s="59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customFormat="1" ht="20.25" customHeight="1" spans="1:16383">
      <c r="A20" s="16"/>
      <c r="B20" s="17"/>
      <c r="C20" s="10"/>
      <c r="D20" s="11"/>
      <c r="E20" s="11"/>
      <c r="F20" s="11"/>
      <c r="G20" s="11"/>
      <c r="H20" s="11"/>
      <c r="I20" s="11"/>
      <c r="J20" s="11">
        <v>39</v>
      </c>
      <c r="K20" s="11" t="s">
        <v>34</v>
      </c>
      <c r="L20" s="11">
        <v>1</v>
      </c>
      <c r="M20" s="11" t="s">
        <v>38</v>
      </c>
      <c r="N20" s="11">
        <v>3</v>
      </c>
      <c r="O20" s="35">
        <f t="shared" si="1"/>
        <v>117</v>
      </c>
      <c r="P20" s="17" t="s">
        <v>41</v>
      </c>
      <c r="Q20" s="59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customFormat="1" ht="20.25" customHeight="1" spans="1:16383">
      <c r="A21" s="16"/>
      <c r="B21" s="17"/>
      <c r="C21" s="10"/>
      <c r="D21" s="11"/>
      <c r="E21" s="11"/>
      <c r="F21" s="11"/>
      <c r="G21" s="11"/>
      <c r="H21" s="11"/>
      <c r="I21" s="11"/>
      <c r="J21" s="11">
        <v>39</v>
      </c>
      <c r="K21" s="11" t="s">
        <v>34</v>
      </c>
      <c r="L21" s="11">
        <v>1</v>
      </c>
      <c r="M21" s="11" t="s">
        <v>38</v>
      </c>
      <c r="N21" s="11">
        <v>50</v>
      </c>
      <c r="O21" s="35">
        <f t="shared" si="1"/>
        <v>1950</v>
      </c>
      <c r="P21" s="17" t="s">
        <v>42</v>
      </c>
      <c r="Q21" s="59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customFormat="1" ht="20.25" customHeight="1" spans="1:16383">
      <c r="A22" s="16"/>
      <c r="B22" s="17"/>
      <c r="C22" s="10"/>
      <c r="D22" s="11"/>
      <c r="E22" s="11"/>
      <c r="F22" s="11"/>
      <c r="G22" s="11"/>
      <c r="H22" s="11"/>
      <c r="I22" s="11"/>
      <c r="J22" s="11">
        <v>1</v>
      </c>
      <c r="K22" s="11" t="s">
        <v>38</v>
      </c>
      <c r="L22" s="11">
        <v>1</v>
      </c>
      <c r="M22" s="11" t="s">
        <v>30</v>
      </c>
      <c r="N22" s="11">
        <v>8198</v>
      </c>
      <c r="O22" s="35">
        <f t="shared" si="1"/>
        <v>8198</v>
      </c>
      <c r="P22" s="17" t="s">
        <v>40</v>
      </c>
      <c r="Q22" s="59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customFormat="1" ht="20.25" customHeight="1" spans="1:16383">
      <c r="A23" s="16"/>
      <c r="B23" s="17"/>
      <c r="C23" s="10"/>
      <c r="D23" s="11"/>
      <c r="E23" s="11"/>
      <c r="F23" s="11"/>
      <c r="G23" s="11"/>
      <c r="H23" s="11"/>
      <c r="I23" s="11"/>
      <c r="J23" s="11">
        <v>1</v>
      </c>
      <c r="K23" s="11" t="s">
        <v>38</v>
      </c>
      <c r="L23" s="11">
        <v>1</v>
      </c>
      <c r="M23" s="11" t="s">
        <v>30</v>
      </c>
      <c r="N23" s="11">
        <v>9568</v>
      </c>
      <c r="O23" s="35">
        <f t="shared" si="1"/>
        <v>9568</v>
      </c>
      <c r="P23" s="17" t="s">
        <v>43</v>
      </c>
      <c r="Q23" s="59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customFormat="1" ht="20.25" customHeight="1" spans="1:16383">
      <c r="A24" s="16"/>
      <c r="B24" s="17"/>
      <c r="C24" s="10"/>
      <c r="D24" s="11"/>
      <c r="E24" s="11"/>
      <c r="F24" s="11"/>
      <c r="G24" s="11"/>
      <c r="H24" s="11"/>
      <c r="I24" s="11"/>
      <c r="J24" s="11">
        <v>1</v>
      </c>
      <c r="K24" s="11" t="s">
        <v>38</v>
      </c>
      <c r="L24" s="11">
        <v>1</v>
      </c>
      <c r="M24" s="11" t="s">
        <v>30</v>
      </c>
      <c r="N24" s="11">
        <v>1860</v>
      </c>
      <c r="O24" s="11">
        <f t="shared" si="1"/>
        <v>1860</v>
      </c>
      <c r="P24" s="17" t="s">
        <v>44</v>
      </c>
      <c r="Q24" s="59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customFormat="1" ht="20.25" customHeight="1" spans="1:16383">
      <c r="A25" s="5" t="s">
        <v>45</v>
      </c>
      <c r="B25" s="5"/>
      <c r="C25" s="5"/>
      <c r="D25" s="5"/>
      <c r="E25" s="5"/>
      <c r="F25" s="5"/>
      <c r="G25" s="5"/>
      <c r="H25" s="5"/>
      <c r="I25" s="40">
        <f>SUM(I14:I20)</f>
        <v>63000</v>
      </c>
      <c r="J25" s="45"/>
      <c r="K25" s="46"/>
      <c r="L25" s="46"/>
      <c r="M25" s="46"/>
      <c r="N25" s="47"/>
      <c r="O25" s="44">
        <f>SUM(O13:O24)</f>
        <v>32057</v>
      </c>
      <c r="P25" s="44"/>
      <c r="Q25" s="58">
        <f>O25-I25</f>
        <v>-30943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customFormat="1" ht="20.25" customHeight="1" spans="1:16383">
      <c r="A26" s="20" t="s">
        <v>46</v>
      </c>
      <c r="B26" s="21">
        <v>43055</v>
      </c>
      <c r="C26" s="22" t="s">
        <v>47</v>
      </c>
      <c r="D26" s="23">
        <v>12</v>
      </c>
      <c r="E26" s="23" t="s">
        <v>48</v>
      </c>
      <c r="F26" s="23">
        <v>1</v>
      </c>
      <c r="G26" s="23" t="s">
        <v>49</v>
      </c>
      <c r="H26" s="24">
        <v>800</v>
      </c>
      <c r="I26" s="11">
        <f t="shared" ref="I26:I28" si="2">D26*F26*H26</f>
        <v>9600</v>
      </c>
      <c r="J26" s="48">
        <v>1</v>
      </c>
      <c r="K26" s="48" t="s">
        <v>48</v>
      </c>
      <c r="L26" s="48">
        <v>1</v>
      </c>
      <c r="M26" s="48" t="s">
        <v>50</v>
      </c>
      <c r="N26" s="35">
        <v>2000</v>
      </c>
      <c r="O26" s="11">
        <f>J26*L26*N26</f>
        <v>2000</v>
      </c>
      <c r="P26" s="49" t="s">
        <v>51</v>
      </c>
      <c r="Q26" s="59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customFormat="1" ht="20.25" customHeight="1" spans="1:16383">
      <c r="A27" s="25"/>
      <c r="B27" s="21">
        <v>43056</v>
      </c>
      <c r="C27" s="22" t="s">
        <v>52</v>
      </c>
      <c r="D27" s="23">
        <v>8</v>
      </c>
      <c r="E27" s="23" t="s">
        <v>48</v>
      </c>
      <c r="F27" s="23">
        <v>1</v>
      </c>
      <c r="G27" s="23" t="s">
        <v>49</v>
      </c>
      <c r="H27" s="24">
        <v>4000</v>
      </c>
      <c r="I27" s="11">
        <f t="shared" si="2"/>
        <v>32000</v>
      </c>
      <c r="J27" s="50">
        <v>2</v>
      </c>
      <c r="K27" s="48" t="s">
        <v>48</v>
      </c>
      <c r="L27" s="51">
        <v>1</v>
      </c>
      <c r="M27" s="48" t="s">
        <v>50</v>
      </c>
      <c r="N27" s="52">
        <v>3500</v>
      </c>
      <c r="O27" s="11">
        <f>J27*L27*N27</f>
        <v>7000</v>
      </c>
      <c r="P27" s="53" t="s">
        <v>53</v>
      </c>
      <c r="Q27" s="59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</row>
    <row r="28" customFormat="1" ht="20.25" customHeight="1" spans="1:16383">
      <c r="A28" s="25"/>
      <c r="B28" s="21">
        <v>43057</v>
      </c>
      <c r="C28" s="22" t="s">
        <v>52</v>
      </c>
      <c r="D28" s="23">
        <v>2</v>
      </c>
      <c r="E28" s="23" t="s">
        <v>48</v>
      </c>
      <c r="F28" s="23">
        <v>1</v>
      </c>
      <c r="G28" s="23" t="s">
        <v>49</v>
      </c>
      <c r="H28" s="24">
        <v>4000</v>
      </c>
      <c r="I28" s="11">
        <f t="shared" si="2"/>
        <v>8000</v>
      </c>
      <c r="J28" s="50">
        <v>5</v>
      </c>
      <c r="K28" s="48" t="s">
        <v>48</v>
      </c>
      <c r="L28" s="51">
        <v>1</v>
      </c>
      <c r="M28" s="48" t="s">
        <v>50</v>
      </c>
      <c r="N28" s="52">
        <v>400</v>
      </c>
      <c r="O28" s="11">
        <f t="shared" ref="O28:O39" si="3">J28*L28*N28</f>
        <v>2000</v>
      </c>
      <c r="P28" s="53" t="s">
        <v>54</v>
      </c>
      <c r="Q28" s="59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customFormat="1" ht="20.25" customHeight="1" spans="1:16383">
      <c r="A29" s="25"/>
      <c r="B29" s="21"/>
      <c r="C29" s="22"/>
      <c r="D29" s="23"/>
      <c r="E29" s="23"/>
      <c r="F29" s="23"/>
      <c r="G29" s="23"/>
      <c r="H29" s="24"/>
      <c r="I29" s="11"/>
      <c r="J29" s="50">
        <v>4</v>
      </c>
      <c r="K29" s="48" t="s">
        <v>48</v>
      </c>
      <c r="L29" s="51">
        <v>1</v>
      </c>
      <c r="M29" s="48" t="s">
        <v>50</v>
      </c>
      <c r="N29" s="52">
        <v>600</v>
      </c>
      <c r="O29" s="11">
        <f t="shared" si="3"/>
        <v>2400</v>
      </c>
      <c r="P29" s="53" t="s">
        <v>55</v>
      </c>
      <c r="Q29" s="59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customFormat="1" ht="20.25" customHeight="1" spans="1:16383">
      <c r="A30" s="25"/>
      <c r="B30" s="21"/>
      <c r="C30" s="22"/>
      <c r="D30" s="23"/>
      <c r="E30" s="23"/>
      <c r="F30" s="23"/>
      <c r="G30" s="23"/>
      <c r="H30" s="24"/>
      <c r="I30" s="11"/>
      <c r="J30" s="50">
        <v>1</v>
      </c>
      <c r="K30" s="48" t="s">
        <v>48</v>
      </c>
      <c r="L30" s="51">
        <v>1</v>
      </c>
      <c r="M30" s="48" t="s">
        <v>50</v>
      </c>
      <c r="N30" s="52">
        <v>800</v>
      </c>
      <c r="O30" s="11">
        <f t="shared" si="3"/>
        <v>800</v>
      </c>
      <c r="P30" s="53" t="s">
        <v>56</v>
      </c>
      <c r="Q30" s="59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</row>
    <row r="31" customFormat="1" ht="20.25" customHeight="1" spans="1:16383">
      <c r="A31" s="25"/>
      <c r="B31" s="21"/>
      <c r="C31" s="22"/>
      <c r="D31" s="23"/>
      <c r="E31" s="23"/>
      <c r="F31" s="23"/>
      <c r="G31" s="23"/>
      <c r="H31" s="24"/>
      <c r="I31" s="11"/>
      <c r="J31" s="50">
        <v>1</v>
      </c>
      <c r="K31" s="48" t="s">
        <v>48</v>
      </c>
      <c r="L31" s="51">
        <v>1</v>
      </c>
      <c r="M31" s="48" t="s">
        <v>49</v>
      </c>
      <c r="N31" s="52">
        <v>4000</v>
      </c>
      <c r="O31" s="11">
        <f t="shared" si="3"/>
        <v>4000</v>
      </c>
      <c r="P31" s="53" t="s">
        <v>57</v>
      </c>
      <c r="Q31" s="59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</row>
    <row r="32" customFormat="1" ht="20.25" customHeight="1" spans="1:16383">
      <c r="A32" s="25"/>
      <c r="B32" s="21"/>
      <c r="C32" s="22"/>
      <c r="D32" s="23"/>
      <c r="E32" s="23"/>
      <c r="F32" s="23"/>
      <c r="G32" s="23"/>
      <c r="H32" s="24"/>
      <c r="I32" s="11"/>
      <c r="J32" s="50">
        <v>4</v>
      </c>
      <c r="K32" s="48" t="s">
        <v>48</v>
      </c>
      <c r="L32" s="51">
        <v>1</v>
      </c>
      <c r="M32" s="48" t="s">
        <v>50</v>
      </c>
      <c r="N32" s="52">
        <v>600</v>
      </c>
      <c r="O32" s="11">
        <f t="shared" si="3"/>
        <v>2400</v>
      </c>
      <c r="P32" s="53" t="s">
        <v>58</v>
      </c>
      <c r="Q32" s="59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</row>
    <row r="33" customFormat="1" ht="20.25" customHeight="1" spans="1:16383">
      <c r="A33" s="25"/>
      <c r="B33" s="21"/>
      <c r="C33" s="22"/>
      <c r="D33" s="23"/>
      <c r="E33" s="23"/>
      <c r="F33" s="23"/>
      <c r="G33" s="23"/>
      <c r="H33" s="24"/>
      <c r="I33" s="11"/>
      <c r="J33" s="50">
        <v>1</v>
      </c>
      <c r="K33" s="48" t="s">
        <v>48</v>
      </c>
      <c r="L33" s="51">
        <v>1</v>
      </c>
      <c r="M33" s="48" t="s">
        <v>50</v>
      </c>
      <c r="N33" s="52">
        <v>600</v>
      </c>
      <c r="O33" s="11">
        <f t="shared" si="3"/>
        <v>600</v>
      </c>
      <c r="P33" s="53" t="s">
        <v>59</v>
      </c>
      <c r="Q33" s="59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</row>
    <row r="34" customFormat="1" ht="20.25" customHeight="1" spans="1:16383">
      <c r="A34" s="25"/>
      <c r="B34" s="21"/>
      <c r="C34" s="22"/>
      <c r="D34" s="23"/>
      <c r="E34" s="23"/>
      <c r="F34" s="23"/>
      <c r="G34" s="23"/>
      <c r="H34" s="24"/>
      <c r="I34" s="11"/>
      <c r="J34" s="50">
        <v>1</v>
      </c>
      <c r="K34" s="48" t="s">
        <v>48</v>
      </c>
      <c r="L34" s="51">
        <v>1</v>
      </c>
      <c r="M34" s="48" t="s">
        <v>50</v>
      </c>
      <c r="N34" s="52">
        <v>1500</v>
      </c>
      <c r="O34" s="11">
        <f t="shared" si="3"/>
        <v>1500</v>
      </c>
      <c r="P34" s="53" t="s">
        <v>60</v>
      </c>
      <c r="Q34" s="59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</row>
    <row r="35" customFormat="1" ht="20.25" customHeight="1" spans="1:16383">
      <c r="A35" s="25"/>
      <c r="B35" s="21"/>
      <c r="C35" s="22"/>
      <c r="D35" s="23"/>
      <c r="E35" s="23"/>
      <c r="F35" s="23"/>
      <c r="G35" s="23"/>
      <c r="H35" s="24"/>
      <c r="I35" s="11"/>
      <c r="J35" s="50">
        <v>2</v>
      </c>
      <c r="K35" s="48" t="s">
        <v>48</v>
      </c>
      <c r="L35" s="51">
        <v>1</v>
      </c>
      <c r="M35" s="48" t="s">
        <v>50</v>
      </c>
      <c r="N35" s="52">
        <v>600</v>
      </c>
      <c r="O35" s="11">
        <f t="shared" si="3"/>
        <v>1200</v>
      </c>
      <c r="P35" s="53" t="s">
        <v>61</v>
      </c>
      <c r="Q35" s="59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</row>
    <row r="36" customFormat="1" ht="20.25" customHeight="1" spans="1:16383">
      <c r="A36" s="25"/>
      <c r="B36" s="21"/>
      <c r="C36" s="22"/>
      <c r="D36" s="23"/>
      <c r="E36" s="23"/>
      <c r="F36" s="23"/>
      <c r="G36" s="23"/>
      <c r="H36" s="24"/>
      <c r="I36" s="11"/>
      <c r="J36" s="50">
        <v>1</v>
      </c>
      <c r="K36" s="48" t="s">
        <v>48</v>
      </c>
      <c r="L36" s="51">
        <v>1</v>
      </c>
      <c r="M36" s="48" t="s">
        <v>50</v>
      </c>
      <c r="N36" s="52">
        <v>3000</v>
      </c>
      <c r="O36" s="11">
        <f t="shared" si="3"/>
        <v>3000</v>
      </c>
      <c r="P36" s="53" t="s">
        <v>62</v>
      </c>
      <c r="Q36" s="5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</row>
    <row r="37" customFormat="1" ht="20.25" customHeight="1" spans="1:16383">
      <c r="A37" s="25"/>
      <c r="B37" s="21"/>
      <c r="C37" s="22"/>
      <c r="D37" s="23"/>
      <c r="E37" s="23"/>
      <c r="F37" s="23"/>
      <c r="G37" s="23"/>
      <c r="H37" s="24"/>
      <c r="I37" s="11"/>
      <c r="J37" s="50">
        <v>1</v>
      </c>
      <c r="K37" s="48" t="s">
        <v>48</v>
      </c>
      <c r="L37" s="51">
        <v>1</v>
      </c>
      <c r="M37" s="48" t="s">
        <v>50</v>
      </c>
      <c r="N37" s="52">
        <v>600</v>
      </c>
      <c r="O37" s="11">
        <f t="shared" si="3"/>
        <v>600</v>
      </c>
      <c r="P37" s="53" t="s">
        <v>63</v>
      </c>
      <c r="Q37" s="59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</row>
    <row r="38" customFormat="1" ht="20.25" customHeight="1" spans="1:16383">
      <c r="A38" s="25"/>
      <c r="B38" s="21"/>
      <c r="C38" s="22"/>
      <c r="D38" s="23"/>
      <c r="E38" s="23"/>
      <c r="F38" s="23"/>
      <c r="G38" s="23"/>
      <c r="H38" s="24"/>
      <c r="I38" s="11"/>
      <c r="J38" s="50">
        <v>2</v>
      </c>
      <c r="K38" s="48" t="s">
        <v>48</v>
      </c>
      <c r="L38" s="51">
        <v>1</v>
      </c>
      <c r="M38" s="48" t="s">
        <v>50</v>
      </c>
      <c r="N38" s="52">
        <v>400</v>
      </c>
      <c r="O38" s="11">
        <f t="shared" si="3"/>
        <v>800</v>
      </c>
      <c r="P38" s="53" t="s">
        <v>64</v>
      </c>
      <c r="Q38" s="59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</row>
    <row r="39" customFormat="1" ht="20.25" customHeight="1" spans="1:16383">
      <c r="A39" s="25"/>
      <c r="B39" s="21"/>
      <c r="C39" s="22"/>
      <c r="D39" s="23"/>
      <c r="E39" s="23"/>
      <c r="F39" s="23"/>
      <c r="G39" s="23"/>
      <c r="H39" s="24"/>
      <c r="I39" s="11"/>
      <c r="J39" s="50">
        <v>1</v>
      </c>
      <c r="K39" s="48" t="s">
        <v>48</v>
      </c>
      <c r="L39" s="51">
        <v>1</v>
      </c>
      <c r="M39" s="48" t="s">
        <v>50</v>
      </c>
      <c r="N39" s="52">
        <v>800</v>
      </c>
      <c r="O39" s="11">
        <f t="shared" si="3"/>
        <v>800</v>
      </c>
      <c r="P39" s="53" t="s">
        <v>65</v>
      </c>
      <c r="Q39" s="59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customFormat="1" ht="20.25" customHeight="1" spans="1:16383">
      <c r="A40" s="5" t="s">
        <v>66</v>
      </c>
      <c r="B40" s="5"/>
      <c r="C40" s="5"/>
      <c r="D40" s="5"/>
      <c r="E40" s="5"/>
      <c r="F40" s="5"/>
      <c r="G40" s="5"/>
      <c r="H40" s="5"/>
      <c r="I40" s="40">
        <f>SUM(I26:I35)</f>
        <v>49600</v>
      </c>
      <c r="J40" s="41"/>
      <c r="K40" s="42"/>
      <c r="L40" s="42"/>
      <c r="M40" s="42"/>
      <c r="N40" s="43"/>
      <c r="O40" s="44">
        <f>SUM(O26:O39)</f>
        <v>29100</v>
      </c>
      <c r="P40" s="44"/>
      <c r="Q40" s="58">
        <f>O40-I40</f>
        <v>-20500</v>
      </c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customFormat="1" ht="20.25" customHeight="1" spans="1:16383">
      <c r="A41" s="26" t="s">
        <v>67</v>
      </c>
      <c r="B41" s="17" t="s">
        <v>68</v>
      </c>
      <c r="C41" s="10" t="s">
        <v>69</v>
      </c>
      <c r="D41" s="11">
        <v>1</v>
      </c>
      <c r="E41" s="11" t="s">
        <v>70</v>
      </c>
      <c r="F41" s="11">
        <v>1</v>
      </c>
      <c r="G41" s="11" t="s">
        <v>71</v>
      </c>
      <c r="H41" s="11">
        <v>15000</v>
      </c>
      <c r="I41" s="11">
        <f>D41*F41*H41</f>
        <v>15000</v>
      </c>
      <c r="J41" s="11">
        <v>1</v>
      </c>
      <c r="K41" s="11" t="s">
        <v>38</v>
      </c>
      <c r="L41" s="11">
        <v>1</v>
      </c>
      <c r="M41" s="11" t="s">
        <v>49</v>
      </c>
      <c r="N41" s="11">
        <v>5000</v>
      </c>
      <c r="O41" s="11">
        <f t="shared" ref="O41:O53" si="4">J41*L41*N41</f>
        <v>5000</v>
      </c>
      <c r="P41" s="17" t="s">
        <v>72</v>
      </c>
      <c r="Q41" s="59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customFormat="1" ht="20.25" customHeight="1" spans="1:16383">
      <c r="A42" s="26"/>
      <c r="B42" s="17"/>
      <c r="C42" s="10"/>
      <c r="D42" s="11"/>
      <c r="E42" s="11"/>
      <c r="F42" s="11"/>
      <c r="G42" s="11"/>
      <c r="H42" s="11"/>
      <c r="I42" s="11"/>
      <c r="J42" s="11">
        <v>1</v>
      </c>
      <c r="K42" s="11" t="s">
        <v>38</v>
      </c>
      <c r="L42" s="11">
        <v>1</v>
      </c>
      <c r="M42" s="11" t="s">
        <v>49</v>
      </c>
      <c r="N42" s="11">
        <v>7000</v>
      </c>
      <c r="O42" s="11">
        <f t="shared" si="4"/>
        <v>7000</v>
      </c>
      <c r="P42" s="17" t="s">
        <v>73</v>
      </c>
      <c r="Q42" s="59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</row>
    <row r="43" customFormat="1" ht="20.25" customHeight="1" spans="1:16383">
      <c r="A43" s="26"/>
      <c r="B43" s="17"/>
      <c r="C43" s="10"/>
      <c r="D43" s="11"/>
      <c r="E43" s="11"/>
      <c r="F43" s="11"/>
      <c r="G43" s="11"/>
      <c r="H43" s="11"/>
      <c r="I43" s="11"/>
      <c r="J43" s="11">
        <v>3</v>
      </c>
      <c r="K43" s="11" t="s">
        <v>74</v>
      </c>
      <c r="L43" s="11">
        <v>1</v>
      </c>
      <c r="M43" s="11" t="s">
        <v>38</v>
      </c>
      <c r="N43" s="11">
        <v>1000</v>
      </c>
      <c r="O43" s="11">
        <f t="shared" si="4"/>
        <v>3000</v>
      </c>
      <c r="P43" s="17" t="s">
        <v>75</v>
      </c>
      <c r="Q43" s="59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customFormat="1" ht="20.25" customHeight="1" spans="1:16383">
      <c r="A44" s="26"/>
      <c r="B44" s="17"/>
      <c r="C44" s="10"/>
      <c r="D44" s="11"/>
      <c r="E44" s="11"/>
      <c r="F44" s="11"/>
      <c r="G44" s="11"/>
      <c r="H44" s="11"/>
      <c r="I44" s="11"/>
      <c r="J44" s="11">
        <v>40</v>
      </c>
      <c r="K44" s="11" t="s">
        <v>76</v>
      </c>
      <c r="L44" s="11">
        <v>1</v>
      </c>
      <c r="M44" s="11" t="s">
        <v>38</v>
      </c>
      <c r="N44" s="11">
        <v>440</v>
      </c>
      <c r="O44" s="11">
        <f t="shared" si="4"/>
        <v>17600</v>
      </c>
      <c r="P44" s="17" t="s">
        <v>77</v>
      </c>
      <c r="Q44" s="59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customFormat="1" ht="20.25" customHeight="1" spans="1:16383">
      <c r="A45" s="26"/>
      <c r="B45" s="17"/>
      <c r="C45" s="10"/>
      <c r="D45" s="11"/>
      <c r="E45" s="11"/>
      <c r="F45" s="11"/>
      <c r="G45" s="11"/>
      <c r="H45" s="11"/>
      <c r="I45" s="11"/>
      <c r="J45" s="11">
        <v>1</v>
      </c>
      <c r="K45" s="11" t="s">
        <v>78</v>
      </c>
      <c r="L45" s="11">
        <v>1</v>
      </c>
      <c r="M45" s="11" t="s">
        <v>38</v>
      </c>
      <c r="N45" s="11">
        <v>368</v>
      </c>
      <c r="O45" s="11">
        <f t="shared" si="4"/>
        <v>368</v>
      </c>
      <c r="P45" s="17" t="s">
        <v>79</v>
      </c>
      <c r="Q45" s="59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customFormat="1" ht="20.25" customHeight="1" spans="1:16383">
      <c r="A46" s="26"/>
      <c r="B46" s="17"/>
      <c r="C46" s="10"/>
      <c r="D46" s="11"/>
      <c r="E46" s="11"/>
      <c r="F46" s="11"/>
      <c r="G46" s="11"/>
      <c r="H46" s="11"/>
      <c r="I46" s="11"/>
      <c r="J46" s="11">
        <v>24</v>
      </c>
      <c r="K46" s="11" t="s">
        <v>78</v>
      </c>
      <c r="L46" s="11">
        <v>1</v>
      </c>
      <c r="M46" s="11" t="s">
        <v>38</v>
      </c>
      <c r="N46" s="11">
        <v>150</v>
      </c>
      <c r="O46" s="11">
        <f t="shared" si="4"/>
        <v>3600</v>
      </c>
      <c r="P46" s="17" t="s">
        <v>80</v>
      </c>
      <c r="Q46" s="59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customFormat="1" ht="20.25" customHeight="1" spans="1:16383">
      <c r="A47" s="26"/>
      <c r="B47" s="17"/>
      <c r="C47" s="10"/>
      <c r="D47" s="11"/>
      <c r="E47" s="11"/>
      <c r="F47" s="11"/>
      <c r="G47" s="11"/>
      <c r="H47" s="11"/>
      <c r="I47" s="11"/>
      <c r="J47" s="11">
        <v>20</v>
      </c>
      <c r="K47" s="11" t="s">
        <v>78</v>
      </c>
      <c r="L47" s="11">
        <v>1</v>
      </c>
      <c r="M47" s="11" t="s">
        <v>38</v>
      </c>
      <c r="N47" s="11">
        <v>98</v>
      </c>
      <c r="O47" s="11">
        <f t="shared" si="4"/>
        <v>1960</v>
      </c>
      <c r="P47" s="17" t="s">
        <v>81</v>
      </c>
      <c r="Q47" s="59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customFormat="1" ht="20.25" customHeight="1" spans="1:16383">
      <c r="A48" s="27"/>
      <c r="B48" s="17"/>
      <c r="C48" s="14"/>
      <c r="D48" s="11"/>
      <c r="E48" s="11"/>
      <c r="F48" s="11"/>
      <c r="G48" s="11"/>
      <c r="H48" s="11"/>
      <c r="I48" s="11"/>
      <c r="J48" s="11">
        <v>3</v>
      </c>
      <c r="K48" s="11" t="s">
        <v>82</v>
      </c>
      <c r="L48" s="11">
        <v>1</v>
      </c>
      <c r="M48" s="11" t="s">
        <v>38</v>
      </c>
      <c r="N48" s="11">
        <v>635</v>
      </c>
      <c r="O48" s="11">
        <f t="shared" si="4"/>
        <v>1905</v>
      </c>
      <c r="P48" s="17" t="s">
        <v>83</v>
      </c>
      <c r="Q48" s="59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customFormat="1" ht="20.25" customHeight="1" spans="1:16383">
      <c r="A49" s="27"/>
      <c r="B49" s="17"/>
      <c r="C49" s="14"/>
      <c r="D49" s="11"/>
      <c r="E49" s="11"/>
      <c r="F49" s="11"/>
      <c r="G49" s="11"/>
      <c r="H49" s="11"/>
      <c r="I49" s="11"/>
      <c r="J49" s="11">
        <v>1</v>
      </c>
      <c r="K49" s="11" t="s">
        <v>38</v>
      </c>
      <c r="L49" s="11">
        <v>1</v>
      </c>
      <c r="M49" s="11" t="s">
        <v>38</v>
      </c>
      <c r="N49" s="11">
        <v>233</v>
      </c>
      <c r="O49" s="11">
        <f t="shared" si="4"/>
        <v>233</v>
      </c>
      <c r="P49" s="17" t="s">
        <v>84</v>
      </c>
      <c r="Q49" s="59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customFormat="1" ht="20.25" customHeight="1" spans="1:16383">
      <c r="A50" s="27"/>
      <c r="B50" s="17"/>
      <c r="C50" s="14"/>
      <c r="D50" s="11"/>
      <c r="E50" s="11"/>
      <c r="F50" s="11"/>
      <c r="G50" s="11"/>
      <c r="H50" s="11"/>
      <c r="I50" s="11"/>
      <c r="J50" s="11">
        <v>40</v>
      </c>
      <c r="K50" s="11" t="s">
        <v>34</v>
      </c>
      <c r="L50" s="11">
        <v>1</v>
      </c>
      <c r="M50" s="11" t="s">
        <v>38</v>
      </c>
      <c r="N50" s="11">
        <v>248</v>
      </c>
      <c r="O50" s="11">
        <f t="shared" si="4"/>
        <v>9920</v>
      </c>
      <c r="P50" s="17" t="s">
        <v>85</v>
      </c>
      <c r="Q50" s="59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customFormat="1" ht="20.25" customHeight="1" spans="1:16383">
      <c r="A51" s="27"/>
      <c r="B51" s="17"/>
      <c r="C51" s="14"/>
      <c r="D51" s="11"/>
      <c r="E51" s="11"/>
      <c r="F51" s="11"/>
      <c r="G51" s="11"/>
      <c r="H51" s="11"/>
      <c r="I51" s="11"/>
      <c r="J51" s="11">
        <v>40</v>
      </c>
      <c r="K51" s="11" t="s">
        <v>34</v>
      </c>
      <c r="L51" s="11">
        <v>1</v>
      </c>
      <c r="M51" s="11" t="s">
        <v>38</v>
      </c>
      <c r="N51" s="11">
        <v>13</v>
      </c>
      <c r="O51" s="11">
        <f t="shared" si="4"/>
        <v>520</v>
      </c>
      <c r="P51" s="17" t="s">
        <v>86</v>
      </c>
      <c r="Q51" s="59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customFormat="1" ht="20.25" customHeight="1" spans="1:16383">
      <c r="A52" s="27"/>
      <c r="B52" s="17"/>
      <c r="C52" s="14"/>
      <c r="D52" s="11"/>
      <c r="E52" s="11"/>
      <c r="F52" s="11"/>
      <c r="G52" s="11"/>
      <c r="H52" s="11"/>
      <c r="I52" s="11"/>
      <c r="J52" s="11">
        <v>20</v>
      </c>
      <c r="K52" s="11" t="s">
        <v>71</v>
      </c>
      <c r="L52" s="11">
        <v>1</v>
      </c>
      <c r="M52" s="11" t="s">
        <v>38</v>
      </c>
      <c r="N52" s="11">
        <v>4</v>
      </c>
      <c r="O52" s="11">
        <f t="shared" si="4"/>
        <v>80</v>
      </c>
      <c r="P52" s="17" t="s">
        <v>86</v>
      </c>
      <c r="Q52" s="59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customFormat="1" ht="20.25" customHeight="1" spans="1:16383">
      <c r="A53" s="27"/>
      <c r="B53" s="17"/>
      <c r="C53" s="14"/>
      <c r="D53" s="11"/>
      <c r="E53" s="11"/>
      <c r="F53" s="11"/>
      <c r="G53" s="11"/>
      <c r="H53" s="11"/>
      <c r="I53" s="11"/>
      <c r="J53" s="11">
        <v>40</v>
      </c>
      <c r="K53" s="11" t="s">
        <v>34</v>
      </c>
      <c r="L53" s="11">
        <v>1</v>
      </c>
      <c r="M53" s="11" t="s">
        <v>38</v>
      </c>
      <c r="N53" s="11">
        <v>235</v>
      </c>
      <c r="O53" s="11">
        <f t="shared" si="4"/>
        <v>9400</v>
      </c>
      <c r="P53" s="21" t="s">
        <v>87</v>
      </c>
      <c r="Q53" s="59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customFormat="1" ht="20.25" customHeight="1" spans="1:16383">
      <c r="A54" s="5" t="s">
        <v>88</v>
      </c>
      <c r="B54" s="5"/>
      <c r="C54" s="5"/>
      <c r="D54" s="5"/>
      <c r="E54" s="5"/>
      <c r="F54" s="5"/>
      <c r="G54" s="5"/>
      <c r="H54" s="5"/>
      <c r="I54" s="40">
        <f>SUM(I41:I41)</f>
        <v>15000</v>
      </c>
      <c r="J54" s="41"/>
      <c r="K54" s="42"/>
      <c r="L54" s="42"/>
      <c r="M54" s="42"/>
      <c r="N54" s="43"/>
      <c r="O54" s="44">
        <f>SUM(O41:O53)</f>
        <v>60586</v>
      </c>
      <c r="P54" s="44"/>
      <c r="Q54" s="58">
        <f>O54-I54</f>
        <v>45586</v>
      </c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customFormat="1" ht="20.25" customHeight="1" spans="1:16383">
      <c r="A55" s="28" t="s">
        <v>89</v>
      </c>
      <c r="B55" s="29" t="s">
        <v>13</v>
      </c>
      <c r="C55" s="29"/>
      <c r="D55" s="23">
        <v>1</v>
      </c>
      <c r="E55" s="23" t="s">
        <v>17</v>
      </c>
      <c r="F55" s="23">
        <v>3</v>
      </c>
      <c r="G55" s="23" t="s">
        <v>16</v>
      </c>
      <c r="H55" s="24">
        <v>900</v>
      </c>
      <c r="I55" s="11">
        <f t="shared" ref="I55:I57" si="5">D55*F55*H55</f>
        <v>2700</v>
      </c>
      <c r="J55" s="23">
        <v>1</v>
      </c>
      <c r="K55" s="23" t="s">
        <v>34</v>
      </c>
      <c r="L55" s="23">
        <v>1</v>
      </c>
      <c r="M55" s="23" t="s">
        <v>38</v>
      </c>
      <c r="N55" s="24">
        <v>800</v>
      </c>
      <c r="O55" s="11">
        <f>J55*L55*N55</f>
        <v>800</v>
      </c>
      <c r="P55" s="53" t="s">
        <v>90</v>
      </c>
      <c r="Q55" s="60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customFormat="1" ht="20.25" customHeight="1" spans="1:16383">
      <c r="A56" s="30"/>
      <c r="B56" s="29" t="s">
        <v>46</v>
      </c>
      <c r="C56" s="29"/>
      <c r="D56" s="23">
        <v>1</v>
      </c>
      <c r="E56" s="23" t="s">
        <v>34</v>
      </c>
      <c r="F56" s="23">
        <v>1</v>
      </c>
      <c r="G56" s="23" t="s">
        <v>70</v>
      </c>
      <c r="H56" s="24">
        <v>3500</v>
      </c>
      <c r="I56" s="11">
        <f t="shared" si="5"/>
        <v>3500</v>
      </c>
      <c r="J56" s="23">
        <v>1</v>
      </c>
      <c r="K56" s="23" t="s">
        <v>34</v>
      </c>
      <c r="L56" s="23">
        <v>1</v>
      </c>
      <c r="M56" s="23" t="s">
        <v>49</v>
      </c>
      <c r="N56" s="24">
        <v>800</v>
      </c>
      <c r="O56" s="11">
        <f>J56*L56*N56</f>
        <v>800</v>
      </c>
      <c r="P56" s="53" t="s">
        <v>91</v>
      </c>
      <c r="Q56" s="60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customFormat="1" ht="20.25" customHeight="1" spans="1:16383">
      <c r="A57" s="31"/>
      <c r="B57" s="29" t="s">
        <v>92</v>
      </c>
      <c r="C57" s="29"/>
      <c r="D57" s="23">
        <v>16</v>
      </c>
      <c r="E57" s="23" t="s">
        <v>34</v>
      </c>
      <c r="F57" s="23">
        <v>1</v>
      </c>
      <c r="G57" s="23" t="s">
        <v>49</v>
      </c>
      <c r="H57" s="24">
        <v>1000</v>
      </c>
      <c r="I57" s="11">
        <f t="shared" si="5"/>
        <v>16000</v>
      </c>
      <c r="J57" s="23">
        <v>1</v>
      </c>
      <c r="K57" s="23" t="s">
        <v>34</v>
      </c>
      <c r="L57" s="23">
        <v>1</v>
      </c>
      <c r="M57" s="23" t="s">
        <v>49</v>
      </c>
      <c r="N57" s="24">
        <v>800</v>
      </c>
      <c r="O57" s="11">
        <f>J57*L57*N57</f>
        <v>800</v>
      </c>
      <c r="P57" s="53" t="s">
        <v>93</v>
      </c>
      <c r="Q57" s="60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customFormat="1" ht="20.25" customHeight="1" spans="1:16383">
      <c r="A58" s="30"/>
      <c r="B58" s="29"/>
      <c r="C58" s="29"/>
      <c r="D58" s="23"/>
      <c r="E58" s="23"/>
      <c r="F58" s="23"/>
      <c r="G58" s="23"/>
      <c r="H58" s="24"/>
      <c r="I58" s="11"/>
      <c r="J58" s="23">
        <v>1</v>
      </c>
      <c r="K58" s="23" t="s">
        <v>34</v>
      </c>
      <c r="L58" s="23">
        <v>1</v>
      </c>
      <c r="M58" s="23" t="s">
        <v>49</v>
      </c>
      <c r="N58" s="24">
        <v>800</v>
      </c>
      <c r="O58" s="11">
        <f>J58*L58*N58</f>
        <v>800</v>
      </c>
      <c r="P58" s="53" t="s">
        <v>94</v>
      </c>
      <c r="Q58" s="60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  <row r="59" customFormat="1" ht="20.25" customHeight="1" spans="1:16383">
      <c r="A59" s="30"/>
      <c r="B59" s="29"/>
      <c r="C59" s="29"/>
      <c r="D59" s="23"/>
      <c r="E59" s="23"/>
      <c r="F59" s="23"/>
      <c r="G59" s="23"/>
      <c r="H59" s="24"/>
      <c r="I59" s="11"/>
      <c r="J59" s="23">
        <v>1</v>
      </c>
      <c r="K59" s="23" t="s">
        <v>34</v>
      </c>
      <c r="L59" s="23">
        <v>2</v>
      </c>
      <c r="M59" s="23" t="s">
        <v>49</v>
      </c>
      <c r="N59" s="24">
        <v>800</v>
      </c>
      <c r="O59" s="11">
        <f>J59*L59*N59</f>
        <v>1600</v>
      </c>
      <c r="P59" s="53" t="s">
        <v>95</v>
      </c>
      <c r="Q59" s="60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</row>
    <row r="60" customFormat="1" ht="20.25" customHeight="1" spans="1:16383">
      <c r="A60" s="28" t="s">
        <v>96</v>
      </c>
      <c r="B60" s="17" t="s">
        <v>97</v>
      </c>
      <c r="C60" s="29"/>
      <c r="D60" s="23">
        <v>0</v>
      </c>
      <c r="E60" s="23" t="s">
        <v>70</v>
      </c>
      <c r="F60" s="23">
        <v>0</v>
      </c>
      <c r="G60" s="23" t="s">
        <v>70</v>
      </c>
      <c r="H60" s="24">
        <v>0</v>
      </c>
      <c r="I60" s="11">
        <f>D60*F60*H60</f>
        <v>0</v>
      </c>
      <c r="J60" s="23"/>
      <c r="K60" s="23"/>
      <c r="L60" s="23"/>
      <c r="M60" s="23"/>
      <c r="N60" s="24"/>
      <c r="O60" s="11"/>
      <c r="P60" s="53"/>
      <c r="Q60" s="60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</row>
    <row r="61" customFormat="1" ht="20.25" customHeight="1" spans="1:16383">
      <c r="A61" s="5" t="s">
        <v>98</v>
      </c>
      <c r="B61" s="5"/>
      <c r="C61" s="5"/>
      <c r="D61" s="5"/>
      <c r="E61" s="5"/>
      <c r="F61" s="5"/>
      <c r="G61" s="5"/>
      <c r="H61" s="5"/>
      <c r="I61" s="40">
        <f>SUM(I55:I60)</f>
        <v>22200</v>
      </c>
      <c r="J61" s="41"/>
      <c r="K61" s="42"/>
      <c r="L61" s="42"/>
      <c r="M61" s="42"/>
      <c r="N61" s="43"/>
      <c r="O61" s="44">
        <f>SUM(O55:O60)</f>
        <v>4800</v>
      </c>
      <c r="P61" s="44"/>
      <c r="Q61" s="58">
        <f>O61-I61</f>
        <v>-17400</v>
      </c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</row>
    <row r="62" customFormat="1" ht="20.25" customHeight="1" spans="1:16383">
      <c r="A62" s="32" t="s">
        <v>99</v>
      </c>
      <c r="B62" s="32"/>
      <c r="C62" s="32"/>
      <c r="D62" s="32"/>
      <c r="E62" s="32"/>
      <c r="F62" s="32"/>
      <c r="G62" s="32"/>
      <c r="H62" s="32"/>
      <c r="I62" s="54">
        <f>I12+I25+I40+I54+I61</f>
        <v>230800</v>
      </c>
      <c r="J62" s="55"/>
      <c r="K62" s="56"/>
      <c r="L62" s="56"/>
      <c r="M62" s="56"/>
      <c r="N62" s="57"/>
      <c r="O62" s="54">
        <f>O12+O25+O40+O54+O61</f>
        <v>184149</v>
      </c>
      <c r="P62" s="54"/>
      <c r="Q62" s="61">
        <f>Q12+Q25+Q40+Q54+Q61</f>
        <v>-46651</v>
      </c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</row>
    <row r="63" customFormat="1" ht="20.25" customHeight="1" spans="1:16383">
      <c r="A63" s="32" t="s">
        <v>100</v>
      </c>
      <c r="B63" s="32"/>
      <c r="C63" s="32"/>
      <c r="D63" s="32"/>
      <c r="E63" s="32"/>
      <c r="F63" s="32"/>
      <c r="G63" s="32"/>
      <c r="H63" s="32"/>
      <c r="I63" s="54">
        <f>I62*0.16</f>
        <v>36928</v>
      </c>
      <c r="J63" s="55"/>
      <c r="K63" s="56"/>
      <c r="L63" s="56"/>
      <c r="M63" s="56"/>
      <c r="N63" s="57"/>
      <c r="O63" s="54">
        <f>O62*16%</f>
        <v>29463.84</v>
      </c>
      <c r="P63" s="54"/>
      <c r="Q63" s="58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  <c r="XFC63" s="1"/>
    </row>
    <row r="64" customFormat="1" ht="20.25" customHeight="1" spans="1:16383">
      <c r="A64" s="32" t="s">
        <v>101</v>
      </c>
      <c r="B64" s="32"/>
      <c r="C64" s="32"/>
      <c r="D64" s="32"/>
      <c r="E64" s="32"/>
      <c r="F64" s="32"/>
      <c r="G64" s="32"/>
      <c r="H64" s="32"/>
      <c r="I64" s="54">
        <f>I62+I63</f>
        <v>267728</v>
      </c>
      <c r="J64" s="55"/>
      <c r="K64" s="56"/>
      <c r="L64" s="56"/>
      <c r="M64" s="56"/>
      <c r="N64" s="57"/>
      <c r="O64" s="54">
        <f>SUM(O62:O63)</f>
        <v>213612.84</v>
      </c>
      <c r="P64" s="54"/>
      <c r="Q64" s="58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  <c r="XFB64" s="1"/>
      <c r="XFC64" s="1"/>
    </row>
    <row r="65" customFormat="1" spans="1:16383">
      <c r="A65" s="1"/>
      <c r="B65" s="1"/>
      <c r="C65" s="1"/>
      <c r="D65" s="1"/>
      <c r="E65" s="1"/>
      <c r="F65" s="1"/>
      <c r="G65" s="1"/>
      <c r="H65" s="2"/>
      <c r="I65" s="1"/>
      <c r="J65" s="1"/>
      <c r="K65" s="1"/>
      <c r="L65" s="1"/>
      <c r="M65" s="1"/>
      <c r="N65" s="2"/>
      <c r="O65" s="62"/>
      <c r="P65" s="62"/>
      <c r="Q65" s="3"/>
      <c r="R65" s="63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  <c r="XFC65" s="1"/>
    </row>
    <row r="66" customFormat="1" spans="1:16383">
      <c r="A66" s="1"/>
      <c r="B66" s="1"/>
      <c r="C66" s="1"/>
      <c r="D66" s="1"/>
      <c r="E66" s="1"/>
      <c r="F66" s="1"/>
      <c r="G66" s="1"/>
      <c r="H66" s="2"/>
      <c r="I66" s="1"/>
      <c r="J66" s="1"/>
      <c r="K66" s="1"/>
      <c r="L66" s="1"/>
      <c r="M66" s="1"/>
      <c r="N66" s="2"/>
      <c r="O66" s="62"/>
      <c r="P66" s="62"/>
      <c r="Q66" s="3"/>
      <c r="R66" s="63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  <c r="XFC66" s="1"/>
    </row>
    <row r="67" customFormat="1" spans="1:16383">
      <c r="A67" s="1"/>
      <c r="B67" s="1"/>
      <c r="C67" s="1"/>
      <c r="D67" s="1"/>
      <c r="E67" s="1"/>
      <c r="F67" s="1"/>
      <c r="G67" s="1"/>
      <c r="H67" s="2"/>
      <c r="I67" s="1"/>
      <c r="J67" s="1"/>
      <c r="K67" s="1"/>
      <c r="L67" s="1"/>
      <c r="M67" s="1"/>
      <c r="N67" s="2"/>
      <c r="O67" s="63"/>
      <c r="P67" s="1"/>
      <c r="Q67" s="64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  <c r="XFC67" s="1"/>
    </row>
  </sheetData>
  <mergeCells count="29">
    <mergeCell ref="A1:Q1"/>
    <mergeCell ref="D2:G2"/>
    <mergeCell ref="H2:I2"/>
    <mergeCell ref="J2:M2"/>
    <mergeCell ref="N2:O2"/>
    <mergeCell ref="A12:H12"/>
    <mergeCell ref="J12:N12"/>
    <mergeCell ref="A25:H25"/>
    <mergeCell ref="J25:N25"/>
    <mergeCell ref="A40:H40"/>
    <mergeCell ref="J40:N40"/>
    <mergeCell ref="A54:H54"/>
    <mergeCell ref="J54:N54"/>
    <mergeCell ref="A61:H61"/>
    <mergeCell ref="J61:N61"/>
    <mergeCell ref="A62:H62"/>
    <mergeCell ref="J62:N62"/>
    <mergeCell ref="A63:H63"/>
    <mergeCell ref="J63:N63"/>
    <mergeCell ref="A64:H64"/>
    <mergeCell ref="J64:N64"/>
    <mergeCell ref="A4:A11"/>
    <mergeCell ref="A13:A24"/>
    <mergeCell ref="A26:A39"/>
    <mergeCell ref="A55:A57"/>
    <mergeCell ref="C2:C3"/>
    <mergeCell ref="P2:P3"/>
    <mergeCell ref="Q2:Q3"/>
    <mergeCell ref="A2:B3"/>
  </mergeCells>
  <pageMargins left="0.75" right="0.75" top="1" bottom="1" header="0.511805555555556" footer="0.511805555555556"/>
  <pageSetup paperSize="9" scale="92" orientation="portrait"/>
  <headerFooter/>
  <colBreaks count="1" manualBreakCount="1">
    <brk id="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结算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绵杨本色</cp:lastModifiedBy>
  <dcterms:created xsi:type="dcterms:W3CDTF">2006-09-13T11:21:00Z</dcterms:created>
  <dcterms:modified xsi:type="dcterms:W3CDTF">2017-12-27T08:24:36Z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2052-10.1.0.7023</vt:lpwstr>
  </property>
</Properties>
</file>