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9\Desktop\工作\2021丽江凯迪\"/>
    </mc:Choice>
  </mc:AlternateContent>
  <xr:revisionPtr revIDLastSave="0" documentId="8_{935A5BA1-E0ED-47DF-8B04-4710A260873C}" xr6:coauthVersionLast="46" xr6:coauthVersionMax="46" xr10:uidLastSave="{00000000-0000-0000-0000-000000000000}"/>
  <bookViews>
    <workbookView xWindow="-103" yWindow="-103" windowWidth="16663" windowHeight="8863" firstSheet="3" activeTab="3" xr2:uid="{00000000-000D-0000-FFFF-FFFF00000000}"/>
  </bookViews>
  <sheets>
    <sheet name="总计" sheetId="21" state="hidden" r:id="rId1"/>
    <sheet name="Sheet3" sheetId="24" state="hidden" r:id="rId2"/>
    <sheet name="费用总计" sheetId="26" state="hidden" r:id="rId3"/>
    <sheet name="旅行社" sheetId="23" r:id="rId4"/>
    <sheet name="活动相关" sheetId="25" state="hidden" r:id="rId5"/>
    <sheet name="机票-六折版 " sheetId="20" state="hidden" r:id="rId6"/>
    <sheet name="希尔顿" sheetId="8" state="hidden" r:id="rId7"/>
  </sheets>
  <definedNames>
    <definedName name="_xlnm.Print_Area" localSheetId="4">活动相关!$A$1:$I$162</definedName>
    <definedName name="_xlnm.Print_Area" localSheetId="3">旅行社!$A$1:$H$63</definedName>
  </definedNames>
  <calcPr calcId="181029" concurrentCalc="0"/>
</workbook>
</file>

<file path=xl/calcChain.xml><?xml version="1.0" encoding="utf-8"?>
<calcChain xmlns="http://schemas.openxmlformats.org/spreadsheetml/2006/main">
  <c r="G58" i="23" l="1"/>
  <c r="G46" i="23"/>
  <c r="G18" i="23"/>
  <c r="G44" i="23"/>
  <c r="G8" i="23"/>
  <c r="G9" i="23"/>
  <c r="G10" i="23"/>
  <c r="G11" i="23"/>
  <c r="G12" i="23"/>
  <c r="G13" i="23"/>
  <c r="G14" i="23"/>
  <c r="G15" i="23"/>
  <c r="G16" i="23"/>
  <c r="G17" i="23"/>
  <c r="G45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8" i="23"/>
  <c r="G49" i="23"/>
  <c r="G50" i="23"/>
  <c r="G51" i="23"/>
  <c r="G52" i="23"/>
  <c r="G53" i="23"/>
  <c r="G54" i="23"/>
  <c r="G55" i="23"/>
  <c r="G57" i="23"/>
  <c r="G59" i="23"/>
  <c r="G60" i="23"/>
  <c r="G61" i="23"/>
  <c r="G62" i="23"/>
  <c r="H127" i="25"/>
  <c r="H126" i="25"/>
  <c r="H153" i="25"/>
  <c r="H120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7" i="25"/>
  <c r="H38" i="25"/>
  <c r="H39" i="25"/>
  <c r="F40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108" i="25"/>
  <c r="H116" i="25"/>
  <c r="H115" i="25"/>
  <c r="H114" i="25"/>
  <c r="H103" i="25"/>
  <c r="H104" i="25"/>
  <c r="H102" i="25"/>
  <c r="H84" i="25"/>
  <c r="H113" i="25"/>
  <c r="H91" i="25"/>
  <c r="G152" i="25"/>
  <c r="H152" i="25"/>
  <c r="H154" i="25"/>
  <c r="H155" i="25"/>
  <c r="H142" i="25"/>
  <c r="H143" i="25"/>
  <c r="H144" i="25"/>
  <c r="H135" i="25"/>
  <c r="H136" i="25"/>
  <c r="H138" i="25"/>
  <c r="H83" i="25"/>
  <c r="H85" i="25"/>
  <c r="H86" i="25"/>
  <c r="H87" i="25"/>
  <c r="H88" i="25"/>
  <c r="H89" i="25"/>
  <c r="H92" i="25"/>
  <c r="H93" i="25"/>
  <c r="H94" i="25"/>
  <c r="H95" i="25"/>
  <c r="H96" i="25"/>
  <c r="H97" i="25"/>
  <c r="H98" i="25"/>
  <c r="H99" i="25"/>
  <c r="H100" i="25"/>
  <c r="H101" i="25"/>
  <c r="H105" i="25"/>
  <c r="H106" i="25"/>
  <c r="H107" i="25"/>
  <c r="H109" i="25"/>
  <c r="H110" i="25"/>
  <c r="H111" i="25"/>
  <c r="H112" i="25"/>
  <c r="H117" i="25"/>
  <c r="H119" i="25"/>
  <c r="H121" i="25"/>
  <c r="H122" i="25"/>
  <c r="H123" i="25"/>
  <c r="H124" i="25"/>
  <c r="H125" i="25"/>
  <c r="H129" i="25"/>
  <c r="G9" i="8"/>
  <c r="G10" i="8"/>
  <c r="G11" i="8"/>
  <c r="G12" i="8"/>
  <c r="G13" i="8"/>
  <c r="G14" i="8"/>
  <c r="G15" i="8"/>
  <c r="G16" i="8"/>
  <c r="G17" i="8"/>
  <c r="G19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1" i="8"/>
  <c r="G43" i="8"/>
  <c r="G44" i="8"/>
  <c r="G45" i="8"/>
  <c r="G46" i="8"/>
  <c r="I7" i="20"/>
  <c r="I8" i="20"/>
  <c r="I9" i="20"/>
  <c r="I10" i="20"/>
  <c r="I11" i="20"/>
  <c r="I12" i="20"/>
  <c r="I13" i="20"/>
  <c r="I14" i="20"/>
  <c r="C3" i="21"/>
  <c r="C2" i="24"/>
  <c r="C4" i="24"/>
  <c r="C2" i="21"/>
  <c r="C4" i="21"/>
  <c r="C3" i="24"/>
  <c r="H130" i="25"/>
  <c r="H80" i="25"/>
  <c r="H157" i="25"/>
  <c r="G47" i="8"/>
  <c r="G48" i="8"/>
  <c r="H146" i="25"/>
  <c r="H57" i="25"/>
  <c r="H158" i="25"/>
  <c r="C4" i="26"/>
  <c r="G49" i="8"/>
  <c r="C3" i="26"/>
  <c r="C6" i="26"/>
</calcChain>
</file>

<file path=xl/sharedStrings.xml><?xml version="1.0" encoding="utf-8"?>
<sst xmlns="http://schemas.openxmlformats.org/spreadsheetml/2006/main" count="660" uniqueCount="449">
  <si>
    <t>凯迪拉克XT6实拍&amp;设计品鉴
预算（机票六折）</t>
  </si>
  <si>
    <t>旅行社
Agency</t>
  </si>
  <si>
    <t>机票</t>
  </si>
  <si>
    <t>合计
Grand Total</t>
  </si>
  <si>
    <t>凯迪拉克XT6 项目</t>
  </si>
  <si>
    <t>设计品鉴
Agency</t>
  </si>
  <si>
    <t>科技品鉴</t>
  </si>
  <si>
    <t>申请费用-395000</t>
  </si>
  <si>
    <t xml:space="preserve">Project No:               </t>
  </si>
  <si>
    <t xml:space="preserve">Number of person:       </t>
  </si>
  <si>
    <t>公付房费</t>
  </si>
  <si>
    <t>房内welcome package</t>
  </si>
  <si>
    <t>GL8</t>
  </si>
  <si>
    <r>
      <rPr>
        <sz val="9"/>
        <rFont val="微软雅黑"/>
        <family val="2"/>
        <charset val="134"/>
      </rPr>
      <t>总计（Net）</t>
    </r>
  </si>
  <si>
    <t>Client:</t>
  </si>
  <si>
    <r>
      <rPr>
        <sz val="9"/>
        <rFont val="宋体"/>
        <family val="3"/>
        <charset val="134"/>
      </rPr>
      <t>凯迪拉克</t>
    </r>
  </si>
  <si>
    <t>To:</t>
  </si>
  <si>
    <t>Fax:</t>
  </si>
  <si>
    <t>From:</t>
  </si>
  <si>
    <t>Date</t>
  </si>
  <si>
    <t>Project:</t>
  </si>
  <si>
    <t>凯迪拉克XT6实拍&amp;设计品鉴</t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</si>
  <si>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</si>
  <si>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</si>
  <si>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</si>
  <si>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</si>
  <si>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</si>
  <si>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t>折扣</t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</si>
  <si>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</si>
  <si>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</si>
  <si>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</si>
  <si>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</si>
  <si>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BJ-SH-BJ) Economy </t>
    </r>
  </si>
  <si>
    <r>
      <rPr>
        <sz val="9"/>
        <rFont val="宋体"/>
        <family val="3"/>
        <charset val="134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</si>
  <si>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GZ-SH-GZ)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</si>
  <si>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CD-SH-CD)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</si>
  <si>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CC-SH-CC)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</si>
  <si>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CQ-SH-CQ)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</si>
  <si>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SZ-SH-SZ) Economy </t>
    </r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</si>
  <si>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</si>
  <si>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往返机票
（</t>
    </r>
    <r>
      <rPr>
        <sz val="9"/>
        <rFont val="Arial"/>
        <family val="2"/>
      </rPr>
      <t xml:space="preserve">BJ-SH-BJ) Economy </t>
    </r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</si>
  <si>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</si>
  <si>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t xml:space="preserve">Event:                 </t>
  </si>
  <si>
    <t>SGM2017成都车展&amp;凯迪拉克XT5试驾</t>
  </si>
  <si>
    <t xml:space="preserve">Date:                  </t>
  </si>
  <si>
    <t>8月23日-27日</t>
  </si>
  <si>
    <t xml:space="preserve">VENUE:                  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</si>
  <si>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</si>
  <si>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</si>
  <si>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</si>
  <si>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</si>
  <si>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</si>
  <si>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</si>
  <si>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</si>
  <si>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</si>
  <si>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</si>
  <si>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</si>
  <si>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</si>
  <si>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</si>
  <si>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</si>
  <si>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</si>
  <si>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</si>
  <si>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</si>
  <si>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</si>
  <si>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</si>
  <si>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rPr>
        <sz val="9"/>
        <rFont val="微软雅黑"/>
        <family val="2"/>
        <charset val="134"/>
      </rP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</si>
  <si>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</si>
  <si>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</si>
  <si>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</si>
  <si>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</si>
  <si>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</si>
  <si>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</si>
  <si>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</si>
  <si>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</si>
  <si>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</si>
  <si>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</si>
  <si>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</si>
  <si>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</si>
  <si>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</si>
  <si>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</si>
  <si>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</si>
  <si>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</si>
  <si>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</si>
  <si>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</si>
  <si>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</si>
  <si>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</si>
  <si>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</si>
  <si>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</si>
  <si>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</si>
  <si>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</si>
  <si>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</si>
  <si>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固定费用</t>
  </si>
  <si>
    <t>第二批试驾媒体过路过桥费用报销（以实际支出报销）（以车为单位）</t>
  </si>
  <si>
    <t>其他</t>
  </si>
  <si>
    <t>车内备品</t>
  </si>
  <si>
    <t>摄像费</t>
  </si>
  <si>
    <t>Final Image</t>
  </si>
  <si>
    <t>媒体交通费用报销</t>
  </si>
  <si>
    <t>实报实销</t>
  </si>
  <si>
    <t>服务费</t>
  </si>
  <si>
    <t>税金</t>
  </si>
  <si>
    <r>
      <rPr>
        <b/>
        <sz val="9"/>
        <rFont val="宋体"/>
        <family val="3"/>
        <charset val="134"/>
      </rPr>
      <t>总计</t>
    </r>
  </si>
  <si>
    <t xml:space="preserve">VENUE:    </t>
    <phoneticPr fontId="41" type="noConversion"/>
  </si>
  <si>
    <t>AV</t>
    <phoneticPr fontId="48" type="noConversion"/>
  </si>
  <si>
    <t>P3mm (500mm×500mm) 6000mm*3500mmh</t>
    <phoneticPr fontId="48" type="noConversion"/>
  </si>
  <si>
    <t>LED PROCESSOR</t>
  </si>
  <si>
    <t xml:space="preserve">EXTRON 506 SWITCHER </t>
  </si>
  <si>
    <t xml:space="preserve">KRAMER VGA MPC3-415 DA </t>
  </si>
  <si>
    <t>KRAMER VGA MPC</t>
  </si>
  <si>
    <t xml:space="preserve">Extron RGBHV isolator </t>
  </si>
  <si>
    <t>MACBOOK PRO</t>
    <phoneticPr fontId="48" type="noConversion"/>
  </si>
  <si>
    <t>MASTER CUE</t>
  </si>
  <si>
    <t>Ipad min</t>
    <phoneticPr fontId="48" type="noConversion"/>
  </si>
  <si>
    <t>NEXO PS15</t>
  </si>
  <si>
    <t>YAMAHA LS9 32CH</t>
  </si>
  <si>
    <t>CROWN MA-3600VZ</t>
  </si>
  <si>
    <t xml:space="preserve">DBX 1231 EQ </t>
  </si>
  <si>
    <t>DBX 266XL COMPROSSOR</t>
  </si>
  <si>
    <t>SHURE U24D SM58 UHF  HANDHELD MIC</t>
  </si>
  <si>
    <t>SHURE  UA845 UA830A</t>
  </si>
  <si>
    <t>OMARTE</t>
  </si>
  <si>
    <t xml:space="preserve">PEARL 2010 </t>
  </si>
  <si>
    <t xml:space="preserve">TRUSS (workshop </t>
    <phoneticPr fontId="48" type="noConversion"/>
  </si>
  <si>
    <t>300mm*400mm</t>
  </si>
  <si>
    <t>RGB-612CD</t>
  </si>
  <si>
    <t>200A</t>
  </si>
  <si>
    <t>Total</t>
  </si>
  <si>
    <t>1</t>
  </si>
  <si>
    <t xml:space="preserve">Grand Total </t>
    <phoneticPr fontId="48" type="noConversion"/>
  </si>
  <si>
    <t>TBD</t>
    <phoneticPr fontId="9" type="noConversion"/>
  </si>
  <si>
    <r>
      <rPr>
        <b/>
        <sz val="15"/>
        <color indexed="9"/>
        <rFont val="微软雅黑"/>
        <family val="2"/>
        <charset val="134"/>
      </rPr>
      <t>项目名称</t>
    </r>
    <r>
      <rPr>
        <b/>
        <sz val="15"/>
        <color indexed="9"/>
        <rFont val="Arial"/>
        <family val="2"/>
      </rPr>
      <t>:</t>
    </r>
    <r>
      <rPr>
        <b/>
        <sz val="15"/>
        <color indexed="9"/>
        <rFont val="微软雅黑"/>
        <family val="2"/>
        <charset val="134"/>
      </rPr>
      <t>凯迪拉克</t>
    </r>
    <r>
      <rPr>
        <b/>
        <sz val="15"/>
        <color indexed="9"/>
        <rFont val="Arial"/>
        <family val="2"/>
      </rPr>
      <t>48V</t>
    </r>
    <r>
      <rPr>
        <b/>
        <sz val="15"/>
        <color indexed="9"/>
        <rFont val="微软雅黑"/>
        <family val="2"/>
        <charset val="134"/>
      </rPr>
      <t>全国媒体试驾活动</t>
    </r>
    <rPh sb="0" eb="20">
      <t>bao jiadi yi lunsan</t>
    </rPh>
    <phoneticPr fontId="9" type="noConversion"/>
  </si>
  <si>
    <r>
      <t>AV</t>
    </r>
    <r>
      <rPr>
        <b/>
        <sz val="16"/>
        <color indexed="9"/>
        <rFont val="微软雅黑"/>
        <family val="2"/>
        <charset val="134"/>
      </rPr>
      <t>搭建</t>
    </r>
    <r>
      <rPr>
        <b/>
        <sz val="16"/>
        <color indexed="9"/>
        <rFont val="Arial"/>
        <family val="2"/>
      </rPr>
      <t xml:space="preserve"> AV&amp;Setup</t>
    </r>
    <phoneticPr fontId="48" type="noConversion"/>
  </si>
  <si>
    <r>
      <rPr>
        <b/>
        <sz val="9"/>
        <rFont val="微软雅黑"/>
        <family val="2"/>
        <charset val="134"/>
      </rPr>
      <t>项目</t>
    </r>
    <r>
      <rPr>
        <b/>
        <sz val="9"/>
        <rFont val="Arial"/>
        <family val="2"/>
      </rPr>
      <t xml:space="preserve"> Item</t>
    </r>
  </si>
  <si>
    <r>
      <rPr>
        <b/>
        <sz val="9"/>
        <rFont val="微软雅黑"/>
        <family val="2"/>
        <charset val="134"/>
      </rPr>
      <t>单位</t>
    </r>
    <r>
      <rPr>
        <b/>
        <sz val="9"/>
        <rFont val="Arial"/>
        <family val="2"/>
      </rPr>
      <t xml:space="preserve"> Unit</t>
    </r>
  </si>
  <si>
    <r>
      <rPr>
        <b/>
        <sz val="9"/>
        <rFont val="微软雅黑"/>
        <family val="2"/>
        <charset val="134"/>
      </rPr>
      <t>天</t>
    </r>
    <r>
      <rPr>
        <b/>
        <sz val="9"/>
        <rFont val="Arial"/>
        <family val="2"/>
      </rPr>
      <t xml:space="preserve"> Day</t>
    </r>
  </si>
  <si>
    <r>
      <rPr>
        <b/>
        <sz val="9"/>
        <rFont val="微软雅黑"/>
        <family val="2"/>
        <charset val="134"/>
      </rPr>
      <t>数量</t>
    </r>
    <r>
      <rPr>
        <b/>
        <sz val="9"/>
        <rFont val="Arial"/>
        <family val="2"/>
      </rPr>
      <t xml:space="preserve"> Quantity </t>
    </r>
  </si>
  <si>
    <r>
      <rPr>
        <b/>
        <sz val="9"/>
        <rFont val="微软雅黑"/>
        <family val="2"/>
        <charset val="134"/>
      </rPr>
      <t>单价</t>
    </r>
    <r>
      <rPr>
        <b/>
        <sz val="9"/>
        <rFont val="Arial"/>
        <family val="2"/>
      </rPr>
      <t xml:space="preserve"> Unit Price</t>
    </r>
  </si>
  <si>
    <r>
      <rPr>
        <b/>
        <sz val="9"/>
        <rFont val="微软雅黑"/>
        <family val="2"/>
        <charset val="134"/>
      </rPr>
      <t>小计</t>
    </r>
    <r>
      <rPr>
        <b/>
        <sz val="9"/>
        <rFont val="Arial"/>
        <family val="2"/>
      </rPr>
      <t xml:space="preserve"> Sub-total</t>
    </r>
  </si>
  <si>
    <r>
      <rPr>
        <b/>
        <sz val="9"/>
        <rFont val="微软雅黑"/>
        <family val="2"/>
        <charset val="134"/>
      </rPr>
      <t>描述</t>
    </r>
    <r>
      <rPr>
        <b/>
        <sz val="9"/>
        <rFont val="Arial"/>
        <family val="2"/>
      </rPr>
      <t xml:space="preserve"> Description</t>
    </r>
  </si>
  <si>
    <r>
      <t>LED</t>
    </r>
    <r>
      <rPr>
        <sz val="10"/>
        <color theme="1"/>
        <rFont val="微软雅黑"/>
        <family val="2"/>
        <charset val="134"/>
      </rPr>
      <t>大屏幕</t>
    </r>
    <r>
      <rPr>
        <sz val="10"/>
        <color theme="1"/>
        <rFont val="Arial"/>
        <family val="2"/>
      </rPr>
      <t xml:space="preserve"> LED Screem</t>
    </r>
    <phoneticPr fontId="48" type="noConversion"/>
  </si>
  <si>
    <r>
      <rPr>
        <sz val="10"/>
        <color theme="1"/>
        <rFont val="微软雅黑"/>
        <family val="2"/>
        <charset val="134"/>
      </rPr>
      <t>项</t>
    </r>
    <r>
      <rPr>
        <sz val="10"/>
        <color theme="1"/>
        <rFont val="Arial"/>
        <family val="2"/>
      </rPr>
      <t xml:space="preserve"> Item</t>
    </r>
  </si>
  <si>
    <r>
      <t>LED</t>
    </r>
    <r>
      <rPr>
        <sz val="10"/>
        <rFont val="微软雅黑"/>
        <family val="2"/>
        <charset val="134"/>
      </rPr>
      <t>处理器</t>
    </r>
    <r>
      <rPr>
        <sz val="10"/>
        <rFont val="Arial"/>
        <family val="2"/>
      </rPr>
      <t xml:space="preserve"> LED Processor</t>
    </r>
    <phoneticPr fontId="48" type="noConversion"/>
  </si>
  <si>
    <r>
      <rPr>
        <sz val="10"/>
        <rFont val="微软雅黑"/>
        <family val="2"/>
        <charset val="134"/>
      </rPr>
      <t>切换器</t>
    </r>
    <r>
      <rPr>
        <sz val="10"/>
        <rFont val="Arial"/>
        <family val="2"/>
      </rPr>
      <t xml:space="preserve"> Switcher</t>
    </r>
    <phoneticPr fontId="9" type="noConversion"/>
  </si>
  <si>
    <r>
      <rPr>
        <sz val="10"/>
        <rFont val="微软雅黑"/>
        <family val="2"/>
        <charset val="134"/>
      </rPr>
      <t>分配器</t>
    </r>
    <r>
      <rPr>
        <sz val="10"/>
        <rFont val="Arial"/>
        <family val="2"/>
      </rPr>
      <t xml:space="preserve"> Video  Distributor</t>
    </r>
    <phoneticPr fontId="9" type="noConversion"/>
  </si>
  <si>
    <r>
      <t>5BNC</t>
    </r>
    <r>
      <rPr>
        <sz val="10"/>
        <rFont val="微软雅黑"/>
        <family val="2"/>
        <charset val="134"/>
      </rPr>
      <t>接地回路抑制器</t>
    </r>
    <r>
      <rPr>
        <sz val="10"/>
        <rFont val="Arial"/>
        <family val="2"/>
      </rPr>
      <t xml:space="preserve">  5BNC ground loop suppressor</t>
    </r>
    <phoneticPr fontId="48" type="noConversion"/>
  </si>
  <si>
    <r>
      <rPr>
        <sz val="10"/>
        <rFont val="微软雅黑"/>
        <family val="2"/>
        <charset val="134"/>
      </rPr>
      <t>监视器</t>
    </r>
    <r>
      <rPr>
        <sz val="10"/>
        <rFont val="Arial"/>
        <family val="2"/>
      </rPr>
      <t xml:space="preserve"> Monitor</t>
    </r>
    <phoneticPr fontId="48" type="noConversion"/>
  </si>
  <si>
    <r>
      <t xml:space="preserve">19”16:9  </t>
    </r>
    <r>
      <rPr>
        <sz val="10"/>
        <rFont val="微软雅黑"/>
        <family val="2"/>
        <charset val="134"/>
      </rPr>
      <t>分辨率（</t>
    </r>
    <r>
      <rPr>
        <sz val="10"/>
        <rFont val="Arial"/>
        <family val="2"/>
      </rPr>
      <t>Resolution ratio</t>
    </r>
    <r>
      <rPr>
        <sz val="10"/>
        <rFont val="微软雅黑"/>
        <family val="2"/>
        <charset val="134"/>
      </rPr>
      <t>）</t>
    </r>
    <r>
      <rPr>
        <sz val="10"/>
        <rFont val="Arial"/>
        <family val="2"/>
      </rPr>
      <t>1920*1080</t>
    </r>
    <phoneticPr fontId="48" type="noConversion"/>
  </si>
  <si>
    <r>
      <rPr>
        <sz val="10"/>
        <rFont val="微软雅黑"/>
        <family val="2"/>
        <charset val="134"/>
      </rPr>
      <t>过滤器</t>
    </r>
    <r>
      <rPr>
        <sz val="10"/>
        <rFont val="Arial"/>
        <family val="2"/>
      </rPr>
      <t xml:space="preserve"> Filter</t>
    </r>
    <phoneticPr fontId="48" type="noConversion"/>
  </si>
  <si>
    <r>
      <rPr>
        <sz val="10"/>
        <color theme="1"/>
        <rFont val="微软雅黑"/>
        <family val="2"/>
        <charset val="134"/>
      </rPr>
      <t>项</t>
    </r>
    <r>
      <rPr>
        <sz val="10"/>
        <color theme="1"/>
        <rFont val="Arial"/>
        <family val="2"/>
      </rPr>
      <t xml:space="preserve"> Item</t>
    </r>
    <phoneticPr fontId="48" type="noConversion"/>
  </si>
  <si>
    <r>
      <rPr>
        <sz val="10"/>
        <rFont val="微软雅黑"/>
        <family val="2"/>
        <charset val="134"/>
      </rPr>
      <t>笔记本</t>
    </r>
    <r>
      <rPr>
        <sz val="10"/>
        <rFont val="Arial"/>
        <family val="2"/>
      </rPr>
      <t xml:space="preserve"> Laptop</t>
    </r>
    <phoneticPr fontId="48" type="noConversion"/>
  </si>
  <si>
    <r>
      <rPr>
        <sz val="10"/>
        <rFont val="微软雅黑"/>
        <family val="2"/>
        <charset val="134"/>
      </rPr>
      <t>翻页器（一拖二）</t>
    </r>
    <r>
      <rPr>
        <sz val="10"/>
        <rFont val="Arial"/>
        <family val="2"/>
      </rPr>
      <t xml:space="preserve"> Laser Pointer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one-driven-two</t>
    </r>
    <r>
      <rPr>
        <sz val="10"/>
        <rFont val="微软雅黑"/>
        <family val="2"/>
        <charset val="134"/>
      </rPr>
      <t>）</t>
    </r>
    <phoneticPr fontId="48" type="noConversion"/>
  </si>
  <si>
    <r>
      <t>Ipad min</t>
    </r>
    <r>
      <rPr>
        <sz val="10"/>
        <rFont val="微软雅黑"/>
        <family val="2"/>
        <charset val="134"/>
      </rPr>
      <t>提词器</t>
    </r>
    <phoneticPr fontId="48" type="noConversion"/>
  </si>
  <si>
    <r>
      <rPr>
        <sz val="10"/>
        <rFont val="微软雅黑"/>
        <family val="2"/>
        <charset val="134"/>
      </rPr>
      <t>主扩音箱</t>
    </r>
    <r>
      <rPr>
        <sz val="10"/>
        <rFont val="Arial"/>
        <family val="2"/>
      </rPr>
      <t xml:space="preserve">  Main Amplifier</t>
    </r>
    <phoneticPr fontId="48" type="noConversion"/>
  </si>
  <si>
    <r>
      <rPr>
        <sz val="10"/>
        <rFont val="微软雅黑"/>
        <family val="2"/>
        <charset val="134"/>
      </rPr>
      <t>调音台</t>
    </r>
    <r>
      <rPr>
        <sz val="10"/>
        <rFont val="Arial"/>
        <family val="2"/>
      </rPr>
      <t xml:space="preserve"> Audio Mixer</t>
    </r>
    <phoneticPr fontId="48" type="noConversion"/>
  </si>
  <si>
    <r>
      <rPr>
        <sz val="10"/>
        <rFont val="微软雅黑"/>
        <family val="2"/>
        <charset val="134"/>
      </rPr>
      <t>功放</t>
    </r>
    <r>
      <rPr>
        <sz val="10"/>
        <rFont val="Arial"/>
        <family val="2"/>
      </rPr>
      <t xml:space="preserve"> Power Amplifier</t>
    </r>
    <phoneticPr fontId="48" type="noConversion"/>
  </si>
  <si>
    <r>
      <rPr>
        <sz val="10"/>
        <rFont val="微软雅黑"/>
        <family val="2"/>
        <charset val="134"/>
      </rPr>
      <t>均衡器</t>
    </r>
    <r>
      <rPr>
        <sz val="10"/>
        <rFont val="Arial"/>
        <family val="2"/>
      </rPr>
      <t xml:space="preserve"> EQ</t>
    </r>
    <phoneticPr fontId="48" type="noConversion"/>
  </si>
  <si>
    <r>
      <rPr>
        <sz val="10"/>
        <rFont val="微软雅黑"/>
        <family val="2"/>
        <charset val="134"/>
      </rPr>
      <t>压限器</t>
    </r>
    <r>
      <rPr>
        <sz val="10"/>
        <rFont val="Arial"/>
        <family val="2"/>
      </rPr>
      <t xml:space="preserve"> Gabbed Compress</t>
    </r>
    <phoneticPr fontId="48" type="noConversion"/>
  </si>
  <si>
    <r>
      <rPr>
        <sz val="10"/>
        <rFont val="微软雅黑"/>
        <family val="2"/>
        <charset val="134"/>
      </rPr>
      <t>无线手持话筒</t>
    </r>
    <r>
      <rPr>
        <sz val="10"/>
        <rFont val="Arial"/>
        <family val="2"/>
      </rPr>
      <t xml:space="preserve"> Wireless Mic.</t>
    </r>
    <phoneticPr fontId="48" type="noConversion"/>
  </si>
  <si>
    <r>
      <rPr>
        <sz val="10"/>
        <rFont val="微软雅黑"/>
        <family val="2"/>
        <charset val="134"/>
      </rPr>
      <t>无线放大器</t>
    </r>
    <r>
      <rPr>
        <sz val="10"/>
        <rFont val="Arial"/>
        <family val="2"/>
      </rPr>
      <t xml:space="preserve"> Wireless Amplifier</t>
    </r>
    <phoneticPr fontId="48" type="noConversion"/>
  </si>
  <si>
    <r>
      <t>ThinkPad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T420</t>
    </r>
    <r>
      <rPr>
        <sz val="10"/>
        <rFont val="微软雅黑"/>
        <family val="2"/>
        <charset val="134"/>
      </rPr>
      <t>，播放音频</t>
    </r>
    <r>
      <rPr>
        <sz val="10"/>
        <rFont val="Arial"/>
        <family val="2"/>
      </rPr>
      <t xml:space="preserve"> Audio Playing</t>
    </r>
    <phoneticPr fontId="48" type="noConversion"/>
  </si>
  <si>
    <r>
      <rPr>
        <sz val="10"/>
        <rFont val="微软雅黑"/>
        <family val="2"/>
        <charset val="134"/>
      </rPr>
      <t>信号分配放大器</t>
    </r>
    <r>
      <rPr>
        <sz val="10"/>
        <rFont val="Arial"/>
        <family val="2"/>
      </rPr>
      <t xml:space="preserve"> Signal DB Amplifier</t>
    </r>
    <phoneticPr fontId="48" type="noConversion"/>
  </si>
  <si>
    <r>
      <rPr>
        <sz val="10"/>
        <rFont val="微软雅黑"/>
        <family val="2"/>
        <charset val="134"/>
      </rPr>
      <t>调光台</t>
    </r>
    <r>
      <rPr>
        <sz val="10"/>
        <rFont val="Arial"/>
        <family val="2"/>
      </rPr>
      <t xml:space="preserve"> Light Console</t>
    </r>
    <phoneticPr fontId="48" type="noConversion"/>
  </si>
  <si>
    <r>
      <rPr>
        <sz val="10"/>
        <rFont val="微软雅黑"/>
        <family val="2"/>
        <charset val="134"/>
      </rPr>
      <t>数字硅箱</t>
    </r>
    <r>
      <rPr>
        <sz val="10"/>
        <rFont val="Arial"/>
        <family val="2"/>
      </rPr>
      <t xml:space="preserve"> Digital Dimmer Rack</t>
    </r>
    <phoneticPr fontId="48" type="noConversion"/>
  </si>
  <si>
    <r>
      <rPr>
        <sz val="10"/>
        <color theme="1"/>
        <rFont val="微软雅黑"/>
        <family val="2"/>
        <charset val="134"/>
      </rPr>
      <t>电源箱</t>
    </r>
    <r>
      <rPr>
        <sz val="10"/>
        <color theme="1"/>
        <rFont val="Arial"/>
        <family val="2"/>
      </rPr>
      <t xml:space="preserve"> Power Supply</t>
    </r>
    <phoneticPr fontId="48" type="noConversion"/>
  </si>
  <si>
    <r>
      <t>AV</t>
    </r>
    <r>
      <rPr>
        <sz val="10"/>
        <rFont val="微软雅黑"/>
        <family val="2"/>
        <charset val="134"/>
      </rPr>
      <t>运输</t>
    </r>
    <r>
      <rPr>
        <sz val="10"/>
        <rFont val="Arial"/>
        <family val="2"/>
      </rPr>
      <t xml:space="preserve"> AV transport</t>
    </r>
    <phoneticPr fontId="48" type="noConversion"/>
  </si>
  <si>
    <r>
      <rPr>
        <sz val="10"/>
        <color indexed="8"/>
        <rFont val="微软雅黑"/>
        <family val="2"/>
        <charset val="134"/>
      </rPr>
      <t>项</t>
    </r>
    <r>
      <rPr>
        <sz val="10"/>
        <color indexed="8"/>
        <rFont val="Arial"/>
        <family val="2"/>
      </rPr>
      <t xml:space="preserve"> Item</t>
    </r>
  </si>
  <si>
    <r>
      <rPr>
        <sz val="10"/>
        <rFont val="微软雅黑"/>
        <family val="2"/>
        <charset val="134"/>
      </rPr>
      <t>展车灯</t>
    </r>
    <r>
      <rPr>
        <sz val="10"/>
        <rFont val="Arial"/>
        <family val="2"/>
      </rPr>
      <t>Exhibition lamp</t>
    </r>
    <phoneticPr fontId="48" type="noConversion"/>
  </si>
  <si>
    <r>
      <rPr>
        <sz val="10"/>
        <rFont val="微软雅黑"/>
        <family val="2"/>
        <charset val="134"/>
      </rPr>
      <t>户外防雨展车灯</t>
    </r>
    <phoneticPr fontId="48" type="noConversion"/>
  </si>
  <si>
    <r>
      <rPr>
        <b/>
        <sz val="12"/>
        <color theme="1"/>
        <rFont val="微软雅黑"/>
        <family val="2"/>
        <charset val="134"/>
      </rPr>
      <t>搭建</t>
    </r>
    <r>
      <rPr>
        <b/>
        <sz val="12"/>
        <color theme="1"/>
        <rFont val="Arial"/>
        <family val="2"/>
      </rPr>
      <t xml:space="preserve"> Construct</t>
    </r>
    <phoneticPr fontId="48" type="noConversion"/>
  </si>
  <si>
    <r>
      <rPr>
        <sz val="10"/>
        <color theme="1"/>
        <rFont val="微软雅黑"/>
        <family val="2"/>
        <charset val="134"/>
      </rPr>
      <t>舞台基础结构</t>
    </r>
    <r>
      <rPr>
        <sz val="10"/>
        <color theme="1"/>
        <rFont val="Arial"/>
        <family val="2"/>
      </rPr>
      <t xml:space="preserve"> Stage Infrastructure</t>
    </r>
    <phoneticPr fontId="48" type="noConversion"/>
  </si>
  <si>
    <r>
      <rPr>
        <sz val="10"/>
        <color theme="1"/>
        <rFont val="微软雅黑"/>
        <family val="2"/>
        <charset val="134"/>
      </rPr>
      <t>平米</t>
    </r>
    <r>
      <rPr>
        <sz val="10"/>
        <color theme="1"/>
        <rFont val="Arial"/>
        <family val="2"/>
      </rPr>
      <t xml:space="preserve"> Square meter/</t>
    </r>
    <r>
      <rPr>
        <sz val="10"/>
        <color theme="1"/>
        <rFont val="微软雅黑"/>
        <family val="2"/>
        <charset val="134"/>
      </rPr>
      <t>㎡</t>
    </r>
  </si>
  <si>
    <r>
      <rPr>
        <sz val="10"/>
        <color theme="1"/>
        <rFont val="微软雅黑"/>
        <family val="2"/>
        <charset val="134"/>
      </rPr>
      <t>钢木混合结构双层板材铺面</t>
    </r>
    <r>
      <rPr>
        <sz val="10"/>
        <color theme="1"/>
        <rFont val="Arial"/>
        <family val="2"/>
      </rPr>
      <t xml:space="preserve"> Steel-wood mixed structure double-layer board 9000mml*3000mmw*100mmh</t>
    </r>
    <phoneticPr fontId="48" type="noConversion"/>
  </si>
  <si>
    <r>
      <rPr>
        <sz val="10"/>
        <color theme="1"/>
        <rFont val="微软雅黑"/>
        <family val="2"/>
        <charset val="134"/>
      </rPr>
      <t>舞台饰面</t>
    </r>
    <r>
      <rPr>
        <sz val="10"/>
        <color theme="1"/>
        <rFont val="Arial"/>
        <family val="2"/>
      </rPr>
      <t xml:space="preserve"> Stage Scenery Material</t>
    </r>
    <phoneticPr fontId="48" type="noConversion"/>
  </si>
  <si>
    <r>
      <rPr>
        <sz val="10"/>
        <color theme="1"/>
        <rFont val="微软雅黑"/>
        <family val="2"/>
        <charset val="134"/>
      </rPr>
      <t>白色淋油板材饰面</t>
    </r>
    <r>
      <rPr>
        <sz val="10"/>
        <color theme="1"/>
        <rFont val="Arial"/>
        <family val="2"/>
      </rPr>
      <t xml:space="preserve"> White oil plate finish 9000mml*3000mmw*100mmh</t>
    </r>
    <r>
      <rPr>
        <sz val="10"/>
        <color theme="1"/>
        <rFont val="微软雅黑"/>
        <family val="2"/>
        <charset val="134"/>
      </rPr>
      <t>（含损耗</t>
    </r>
    <r>
      <rPr>
        <sz val="10"/>
        <color theme="1"/>
        <rFont val="Arial"/>
        <family val="2"/>
      </rPr>
      <t xml:space="preserve"> loss incuding</t>
    </r>
    <r>
      <rPr>
        <sz val="10"/>
        <color theme="1"/>
        <rFont val="微软雅黑"/>
        <family val="2"/>
        <charset val="134"/>
      </rPr>
      <t>）</t>
    </r>
    <phoneticPr fontId="48" type="noConversion"/>
  </si>
  <si>
    <r>
      <rPr>
        <sz val="10"/>
        <color theme="1"/>
        <rFont val="微软雅黑"/>
        <family val="2"/>
        <charset val="134"/>
      </rPr>
      <t>舞台包边</t>
    </r>
    <r>
      <rPr>
        <sz val="10"/>
        <color theme="1"/>
        <rFont val="Arial"/>
        <family val="2"/>
      </rPr>
      <t xml:space="preserve"> Stage Edge Material</t>
    </r>
    <phoneticPr fontId="48" type="noConversion"/>
  </si>
  <si>
    <r>
      <rPr>
        <sz val="10"/>
        <color theme="1"/>
        <rFont val="微软雅黑"/>
        <family val="2"/>
        <charset val="134"/>
      </rPr>
      <t>延米</t>
    </r>
    <r>
      <rPr>
        <sz val="10"/>
        <color theme="1"/>
        <rFont val="Arial"/>
        <family val="2"/>
      </rPr>
      <t xml:space="preserve"> Linear Meter</t>
    </r>
  </si>
  <si>
    <r>
      <rPr>
        <sz val="10"/>
        <color theme="1"/>
        <rFont val="微软雅黑"/>
        <family val="2"/>
        <charset val="134"/>
      </rPr>
      <t>定制拉丝不锈钢包边</t>
    </r>
    <r>
      <rPr>
        <sz val="10"/>
        <color theme="1"/>
        <rFont val="Arial"/>
        <family val="2"/>
      </rPr>
      <t>Custom brushed stainless steel edging</t>
    </r>
    <r>
      <rPr>
        <sz val="10"/>
        <color theme="1"/>
        <rFont val="微软雅黑"/>
        <family val="2"/>
        <charset val="134"/>
      </rPr>
      <t>，饰面无螺丝</t>
    </r>
    <r>
      <rPr>
        <sz val="10"/>
        <color theme="1"/>
        <rFont val="Arial"/>
        <family val="2"/>
      </rPr>
      <t xml:space="preserve"> polishing without screws</t>
    </r>
    <phoneticPr fontId="48" type="noConversion"/>
  </si>
  <si>
    <r>
      <rPr>
        <sz val="10"/>
        <color theme="1"/>
        <rFont val="微软雅黑"/>
        <family val="2"/>
        <charset val="134"/>
      </rPr>
      <t>舞台背板</t>
    </r>
    <r>
      <rPr>
        <sz val="10"/>
        <color theme="1"/>
        <rFont val="Arial"/>
        <family val="2"/>
      </rPr>
      <t xml:space="preserve"> Stage Backplane</t>
    </r>
    <phoneticPr fontId="48" type="noConversion"/>
  </si>
  <si>
    <r>
      <rPr>
        <sz val="10"/>
        <color theme="1"/>
        <rFont val="微软雅黑"/>
        <family val="2"/>
        <charset val="134"/>
      </rPr>
      <t>平米</t>
    </r>
    <r>
      <rPr>
        <sz val="10"/>
        <color theme="1"/>
        <rFont val="Arial"/>
        <family val="2"/>
      </rPr>
      <t xml:space="preserve"> Square Meter/</t>
    </r>
    <r>
      <rPr>
        <sz val="10"/>
        <color theme="1"/>
        <rFont val="微软雅黑"/>
        <family val="2"/>
        <charset val="134"/>
      </rPr>
      <t>㎡</t>
    </r>
  </si>
  <si>
    <r>
      <rPr>
        <sz val="10"/>
        <color theme="1"/>
        <rFont val="微软雅黑"/>
        <family val="2"/>
        <charset val="134"/>
      </rPr>
      <t>木质结构标喷绘画面</t>
    </r>
    <r>
      <rPr>
        <sz val="10"/>
        <color theme="1"/>
        <rFont val="Arial"/>
        <family val="2"/>
      </rPr>
      <t xml:space="preserve"> Wooden structure marking painting surface 1500mml*4000mmh*500mmw*2</t>
    </r>
    <phoneticPr fontId="48" type="noConversion"/>
  </si>
  <si>
    <r>
      <rPr>
        <sz val="10"/>
        <color theme="1"/>
        <rFont val="微软雅黑"/>
        <family val="2"/>
        <charset val="134"/>
      </rPr>
      <t>立体</t>
    </r>
    <r>
      <rPr>
        <sz val="10"/>
        <color theme="1"/>
        <rFont val="Arial"/>
        <family val="2"/>
      </rPr>
      <t>LOGO Stereo LOGO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PVC</t>
    </r>
    <r>
      <rPr>
        <sz val="10"/>
        <color theme="1"/>
        <rFont val="微软雅黑"/>
        <family val="2"/>
        <charset val="134"/>
      </rPr>
      <t>雕刻裱写真画面</t>
    </r>
    <r>
      <rPr>
        <sz val="10"/>
        <color theme="1"/>
        <rFont val="Arial"/>
        <family val="2"/>
      </rPr>
      <t xml:space="preserve"> 1000mml*700mmh PVC engraving and mounting picture </t>
    </r>
    <phoneticPr fontId="48" type="noConversion"/>
  </si>
  <si>
    <r>
      <t>LED</t>
    </r>
    <r>
      <rPr>
        <sz val="10"/>
        <color theme="1"/>
        <rFont val="微软雅黑"/>
        <family val="2"/>
        <charset val="134"/>
      </rPr>
      <t>基础台</t>
    </r>
    <r>
      <rPr>
        <sz val="10"/>
        <color theme="1"/>
        <rFont val="Arial"/>
        <family val="2"/>
      </rPr>
      <t xml:space="preserve"> LED Base Station</t>
    </r>
    <phoneticPr fontId="48" type="noConversion"/>
  </si>
  <si>
    <r>
      <rPr>
        <sz val="10"/>
        <color theme="1"/>
        <rFont val="微软雅黑"/>
        <family val="2"/>
        <charset val="134"/>
      </rPr>
      <t>钢木混合结构双层板材铺面</t>
    </r>
    <r>
      <rPr>
        <sz val="10"/>
        <color theme="1"/>
        <rFont val="Arial"/>
        <family val="2"/>
      </rPr>
      <t>Steel-wood mixed structure double-layer board 9000mml*1000mmw*100mmh</t>
    </r>
    <phoneticPr fontId="48" type="noConversion"/>
  </si>
  <si>
    <r>
      <rPr>
        <sz val="10"/>
        <color theme="1"/>
        <rFont val="微软雅黑"/>
        <family val="2"/>
        <charset val="134"/>
      </rPr>
      <t>签到处</t>
    </r>
    <r>
      <rPr>
        <sz val="10"/>
        <color theme="1"/>
        <rFont val="Arial"/>
        <family val="2"/>
      </rPr>
      <t xml:space="preserve"> Reception</t>
    </r>
    <phoneticPr fontId="9" type="noConversion"/>
  </si>
  <si>
    <r>
      <rPr>
        <sz val="10"/>
        <color theme="1"/>
        <rFont val="微软雅黑"/>
        <family val="2"/>
        <charset val="134"/>
      </rPr>
      <t>木质结构绷刀刮布高清喷绘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微软雅黑"/>
        <family val="2"/>
        <charset val="134"/>
      </rPr>
      <t>（</t>
    </r>
    <r>
      <rPr>
        <sz val="10"/>
        <color theme="1"/>
        <rFont val="Arial"/>
        <family val="2"/>
      </rPr>
      <t>Wooden structure, bandage knife, HD inkjet) 5000mml*3000mmh*500mmw*2</t>
    </r>
    <phoneticPr fontId="48" type="noConversion"/>
  </si>
  <si>
    <r>
      <rPr>
        <sz val="10"/>
        <color theme="1"/>
        <rFont val="微软雅黑"/>
        <family val="2"/>
        <charset val="134"/>
      </rPr>
      <t>木质结构白色烤漆签到台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微软雅黑"/>
        <family val="2"/>
        <charset val="134"/>
      </rPr>
      <t>（</t>
    </r>
    <r>
      <rPr>
        <sz val="10"/>
        <color theme="1"/>
        <rFont val="Arial"/>
        <family val="2"/>
      </rPr>
      <t>Wooden white paint signboard04000mml*1000mmh*600mmw</t>
    </r>
    <r>
      <rPr>
        <sz val="10"/>
        <color theme="1"/>
        <rFont val="微软雅黑"/>
        <family val="2"/>
        <charset val="134"/>
      </rPr>
      <t>，底部发光（</t>
    </r>
    <r>
      <rPr>
        <sz val="10"/>
        <color theme="1"/>
        <rFont val="Arial"/>
        <family val="2"/>
      </rPr>
      <t>Bottom glowing</t>
    </r>
    <r>
      <rPr>
        <sz val="10"/>
        <color theme="1"/>
        <rFont val="微软雅黑"/>
        <family val="2"/>
        <charset val="134"/>
      </rPr>
      <t>）</t>
    </r>
    <phoneticPr fontId="48" type="noConversion"/>
  </si>
  <si>
    <r>
      <rPr>
        <sz val="10"/>
        <color indexed="8"/>
        <rFont val="微软雅黑"/>
        <family val="2"/>
        <charset val="134"/>
      </rPr>
      <t>指示牌</t>
    </r>
    <r>
      <rPr>
        <sz val="10"/>
        <color indexed="8"/>
        <rFont val="Arial"/>
        <family val="2"/>
      </rPr>
      <t xml:space="preserve"> Signboard/ Indicator</t>
    </r>
    <phoneticPr fontId="48" type="noConversion"/>
  </si>
  <si>
    <r>
      <rPr>
        <sz val="10"/>
        <color indexed="8"/>
        <rFont val="微软雅黑"/>
        <family val="2"/>
        <charset val="134"/>
      </rPr>
      <t>个</t>
    </r>
    <r>
      <rPr>
        <sz val="10"/>
        <color indexed="8"/>
        <rFont val="Arial"/>
        <family val="2"/>
      </rPr>
      <t xml:space="preserve"> Piece</t>
    </r>
  </si>
  <si>
    <r>
      <rPr>
        <sz val="10"/>
        <color indexed="8"/>
        <rFont val="微软雅黑"/>
        <family val="2"/>
        <charset val="134"/>
      </rPr>
      <t>木质烤漆裱写真（</t>
    </r>
    <r>
      <rPr>
        <sz val="10"/>
        <color indexed="8"/>
        <rFont val="Arial"/>
        <family val="2"/>
      </rPr>
      <t>Wooden paint enamel photo</t>
    </r>
    <r>
      <rPr>
        <sz val="10"/>
        <color indexed="8"/>
        <rFont val="微软雅黑"/>
        <family val="2"/>
        <charset val="134"/>
      </rPr>
      <t>）</t>
    </r>
  </si>
  <si>
    <r>
      <rPr>
        <sz val="10"/>
        <color indexed="8"/>
        <rFont val="微软雅黑"/>
        <family val="2"/>
        <charset val="134"/>
      </rPr>
      <t>控台围挡</t>
    </r>
    <r>
      <rPr>
        <sz val="10"/>
        <color indexed="8"/>
        <rFont val="Arial"/>
        <family val="2"/>
      </rPr>
      <t xml:space="preserve"> Console enclosure</t>
    </r>
    <phoneticPr fontId="48" type="noConversion"/>
  </si>
  <si>
    <r>
      <rPr>
        <sz val="10"/>
        <color indexed="8"/>
        <rFont val="微软雅黑"/>
        <family val="2"/>
        <charset val="134"/>
      </rPr>
      <t>项</t>
    </r>
    <r>
      <rPr>
        <sz val="10"/>
        <color indexed="8"/>
        <rFont val="Arial"/>
        <family val="2"/>
      </rPr>
      <t xml:space="preserve"> Term</t>
    </r>
  </si>
  <si>
    <r>
      <rPr>
        <sz val="10"/>
        <color indexed="8"/>
        <rFont val="微软雅黑"/>
        <family val="2"/>
        <charset val="134"/>
      </rPr>
      <t>木质结构绷黑棉布（</t>
    </r>
    <r>
      <rPr>
        <sz val="10"/>
        <color indexed="8"/>
        <rFont val="Arial"/>
        <family val="2"/>
      </rPr>
      <t>Wooden structure of black cotton cloth</t>
    </r>
    <r>
      <rPr>
        <sz val="10"/>
        <color indexed="8"/>
        <rFont val="微软雅黑"/>
        <family val="2"/>
        <charset val="134"/>
      </rPr>
      <t>）</t>
    </r>
    <r>
      <rPr>
        <sz val="10"/>
        <color indexed="8"/>
        <rFont val="Arial"/>
        <family val="2"/>
      </rPr>
      <t xml:space="preserve"> 5000mml*1000mmw*1000mmh</t>
    </r>
  </si>
  <si>
    <r>
      <rPr>
        <sz val="10"/>
        <rFont val="微软雅黑"/>
        <family val="2"/>
        <charset val="134"/>
      </rPr>
      <t>接机牌制作</t>
    </r>
    <r>
      <rPr>
        <sz val="10"/>
        <rFont val="Arial"/>
        <family val="2"/>
      </rPr>
      <t xml:space="preserve"> Welcome board </t>
    </r>
    <phoneticPr fontId="48" type="noConversion"/>
  </si>
  <si>
    <r>
      <rPr>
        <sz val="10"/>
        <rFont val="微软雅黑"/>
        <family val="2"/>
        <charset val="134"/>
      </rPr>
      <t>雪弗板雕刻，</t>
    </r>
    <r>
      <rPr>
        <sz val="10"/>
        <rFont val="Arial"/>
        <family val="2"/>
      </rPr>
      <t>PVC graving 500mm*300mm</t>
    </r>
    <phoneticPr fontId="48" type="noConversion"/>
  </si>
  <si>
    <r>
      <rPr>
        <sz val="10"/>
        <rFont val="微软雅黑"/>
        <family val="2"/>
        <charset val="134"/>
      </rPr>
      <t>展车灯架</t>
    </r>
    <r>
      <rPr>
        <sz val="10"/>
        <rFont val="Arial"/>
        <family val="2"/>
      </rPr>
      <t xml:space="preserve"> Exhibition lamp holder</t>
    </r>
    <phoneticPr fontId="48" type="noConversion"/>
  </si>
  <si>
    <r>
      <rPr>
        <sz val="10"/>
        <rFont val="微软雅黑"/>
        <family val="2"/>
        <charset val="134"/>
      </rPr>
      <t>高</t>
    </r>
    <r>
      <rPr>
        <sz val="10"/>
        <rFont val="Arial"/>
        <family val="2"/>
      </rPr>
      <t>3</t>
    </r>
    <r>
      <rPr>
        <sz val="10"/>
        <rFont val="微软雅黑"/>
        <family val="2"/>
        <charset val="134"/>
      </rPr>
      <t>米，钢管焊接刷白漆，铁板底座</t>
    </r>
    <phoneticPr fontId="48" type="noConversion"/>
  </si>
  <si>
    <r>
      <rPr>
        <sz val="10"/>
        <rFont val="微软雅黑"/>
        <family val="2"/>
        <charset val="134"/>
      </rPr>
      <t>展车台</t>
    </r>
    <r>
      <rPr>
        <sz val="10"/>
        <rFont val="Arial"/>
        <family val="2"/>
      </rPr>
      <t>Exhibition platform</t>
    </r>
    <phoneticPr fontId="48" type="noConversion"/>
  </si>
  <si>
    <r>
      <rPr>
        <sz val="10"/>
        <rFont val="微软雅黑"/>
        <family val="2"/>
        <charset val="134"/>
      </rPr>
      <t>木制结构，</t>
    </r>
    <r>
      <rPr>
        <sz val="10"/>
        <rFont val="Arial"/>
        <family val="2"/>
      </rPr>
      <t>1.5mm</t>
    </r>
    <r>
      <rPr>
        <sz val="10"/>
        <rFont val="微软雅黑"/>
        <family val="2"/>
        <charset val="134"/>
      </rPr>
      <t>不锈钢饰面，尺寸：</t>
    </r>
    <r>
      <rPr>
        <sz val="10"/>
        <rFont val="Arial"/>
        <family val="2"/>
      </rPr>
      <t>4m*7m*0.1m</t>
    </r>
    <phoneticPr fontId="48" type="noConversion"/>
  </si>
  <si>
    <r>
      <rPr>
        <sz val="10"/>
        <rFont val="微软雅黑"/>
        <family val="2"/>
        <charset val="134"/>
      </rPr>
      <t>搭建运输</t>
    </r>
    <r>
      <rPr>
        <sz val="10"/>
        <rFont val="Arial"/>
        <family val="2"/>
      </rPr>
      <t xml:space="preserve"> Set-up transportation</t>
    </r>
    <phoneticPr fontId="48" type="noConversion"/>
  </si>
  <si>
    <r>
      <rPr>
        <sz val="10"/>
        <rFont val="微软雅黑"/>
        <family val="2"/>
        <charset val="134"/>
      </rPr>
      <t>二次运输</t>
    </r>
    <r>
      <rPr>
        <sz val="10"/>
        <rFont val="Arial"/>
        <family val="2"/>
      </rPr>
      <t xml:space="preserve"> Second-time transport</t>
    </r>
    <phoneticPr fontId="48" type="noConversion"/>
  </si>
  <si>
    <r>
      <rPr>
        <b/>
        <sz val="12"/>
        <color indexed="8"/>
        <rFont val="微软雅黑"/>
        <family val="2"/>
        <charset val="134"/>
      </rPr>
      <t>合计</t>
    </r>
  </si>
  <si>
    <r>
      <rPr>
        <b/>
        <sz val="16"/>
        <color indexed="9"/>
        <rFont val="微软雅黑"/>
        <family val="2"/>
        <charset val="134"/>
      </rPr>
      <t>第三方人员费用</t>
    </r>
    <r>
      <rPr>
        <b/>
        <sz val="16"/>
        <color indexed="9"/>
        <rFont val="Arial"/>
        <family val="2"/>
      </rPr>
      <t xml:space="preserve"> Third-party staff fee</t>
    </r>
    <phoneticPr fontId="48" type="noConversion"/>
  </si>
  <si>
    <r>
      <t>AV</t>
    </r>
    <r>
      <rPr>
        <sz val="10"/>
        <rFont val="微软雅黑"/>
        <family val="2"/>
        <charset val="134"/>
      </rPr>
      <t>项目经理</t>
    </r>
    <r>
      <rPr>
        <sz val="10"/>
        <rFont val="Arial"/>
        <family val="2"/>
      </rPr>
      <t xml:space="preserve"> AV Project Manager</t>
    </r>
    <phoneticPr fontId="48" type="noConversion"/>
  </si>
  <si>
    <r>
      <rPr>
        <sz val="10"/>
        <rFont val="微软雅黑"/>
        <family val="2"/>
        <charset val="134"/>
      </rPr>
      <t>视频工程师</t>
    </r>
    <r>
      <rPr>
        <sz val="10"/>
        <rFont val="Arial"/>
        <family val="2"/>
      </rPr>
      <t xml:space="preserve"> Video Operator/Editor</t>
    </r>
    <phoneticPr fontId="48" type="noConversion"/>
  </si>
  <si>
    <r>
      <rPr>
        <sz val="10"/>
        <rFont val="微软雅黑"/>
        <family val="2"/>
        <charset val="134"/>
      </rPr>
      <t>音响师</t>
    </r>
    <r>
      <rPr>
        <sz val="10"/>
        <rFont val="Arial"/>
        <family val="2"/>
      </rPr>
      <t xml:space="preserve"> SE</t>
    </r>
    <phoneticPr fontId="48" type="noConversion"/>
  </si>
  <si>
    <r>
      <rPr>
        <sz val="10"/>
        <color theme="1"/>
        <rFont val="微软雅黑"/>
        <family val="2"/>
        <charset val="134"/>
      </rPr>
      <t>灯光师</t>
    </r>
    <r>
      <rPr>
        <sz val="10"/>
        <color theme="1"/>
        <rFont val="Arial"/>
        <family val="2"/>
      </rPr>
      <t xml:space="preserve"> Lighting Engineer</t>
    </r>
    <phoneticPr fontId="48" type="noConversion"/>
  </si>
  <si>
    <r>
      <t>AV</t>
    </r>
    <r>
      <rPr>
        <sz val="10"/>
        <rFont val="微软雅黑"/>
        <family val="2"/>
        <charset val="134"/>
      </rPr>
      <t>劳务</t>
    </r>
    <r>
      <rPr>
        <sz val="10"/>
        <rFont val="Arial"/>
        <family val="2"/>
      </rPr>
      <t xml:space="preserve"> AV set-up work staff</t>
    </r>
    <phoneticPr fontId="48" type="noConversion"/>
  </si>
  <si>
    <r>
      <rPr>
        <sz val="10"/>
        <rFont val="微软雅黑"/>
        <family val="2"/>
        <charset val="134"/>
      </rPr>
      <t>搬运、拆卸</t>
    </r>
    <r>
      <rPr>
        <sz val="10"/>
        <rFont val="Arial"/>
        <family val="2"/>
      </rPr>
      <t xml:space="preserve">  Handling, disassembly</t>
    </r>
    <phoneticPr fontId="48" type="noConversion"/>
  </si>
  <si>
    <r>
      <t>AV</t>
    </r>
    <r>
      <rPr>
        <sz val="10"/>
        <rFont val="微软雅黑"/>
        <family val="2"/>
        <charset val="134"/>
      </rPr>
      <t>人员差旅</t>
    </r>
    <r>
      <rPr>
        <sz val="10"/>
        <rFont val="Arial"/>
        <family val="2"/>
      </rPr>
      <t xml:space="preserve"> travel fee of AV staff</t>
    </r>
    <phoneticPr fontId="48" type="noConversion"/>
  </si>
  <si>
    <r>
      <t>AV</t>
    </r>
    <r>
      <rPr>
        <sz val="10"/>
        <rFont val="微软雅黑"/>
        <family val="2"/>
        <charset val="134"/>
      </rPr>
      <t>团队管理人员及</t>
    </r>
    <r>
      <rPr>
        <sz val="10"/>
        <rFont val="Arial"/>
        <family val="2"/>
      </rPr>
      <t>AV</t>
    </r>
    <r>
      <rPr>
        <sz val="10"/>
        <rFont val="微软雅黑"/>
        <family val="2"/>
        <charset val="134"/>
      </rPr>
      <t>设备技术</t>
    </r>
    <r>
      <rPr>
        <sz val="10"/>
        <rFont val="Arial"/>
        <family val="2"/>
      </rPr>
      <t>3</t>
    </r>
    <r>
      <rPr>
        <sz val="10"/>
        <rFont val="微软雅黑"/>
        <family val="2"/>
        <charset val="134"/>
      </rPr>
      <t xml:space="preserve">人
</t>
    </r>
    <r>
      <rPr>
        <sz val="10"/>
        <rFont val="Arial"/>
        <family val="2"/>
      </rPr>
      <t xml:space="preserve">3 AV team management staff&amp; equipment technicians </t>
    </r>
    <phoneticPr fontId="48" type="noConversion"/>
  </si>
  <si>
    <r>
      <t>AV</t>
    </r>
    <r>
      <rPr>
        <sz val="10"/>
        <rFont val="微软雅黑"/>
        <family val="2"/>
        <charset val="134"/>
      </rPr>
      <t>人员交通</t>
    </r>
    <r>
      <rPr>
        <sz val="10"/>
        <rFont val="Arial"/>
        <family val="2"/>
      </rPr>
      <t xml:space="preserve"> transportation for AV staff</t>
    </r>
    <phoneticPr fontId="48" type="noConversion"/>
  </si>
  <si>
    <r>
      <rPr>
        <sz val="10"/>
        <rFont val="微软雅黑"/>
        <family val="2"/>
        <charset val="134"/>
      </rPr>
      <t>搭建项目经理</t>
    </r>
    <r>
      <rPr>
        <sz val="10"/>
        <rFont val="Arial"/>
        <family val="2"/>
      </rPr>
      <t xml:space="preserve"> Set-up Project Manager</t>
    </r>
    <phoneticPr fontId="48" type="noConversion"/>
  </si>
  <si>
    <r>
      <rPr>
        <sz val="10"/>
        <rFont val="微软雅黑"/>
        <family val="2"/>
        <charset val="134"/>
      </rPr>
      <t>当地搭建人员劳务</t>
    </r>
    <r>
      <rPr>
        <sz val="10"/>
        <rFont val="Arial"/>
        <family val="2"/>
      </rPr>
      <t xml:space="preserve"> Set-up fee for resident staff</t>
    </r>
    <phoneticPr fontId="48" type="noConversion"/>
  </si>
  <si>
    <r>
      <rPr>
        <sz val="10"/>
        <rFont val="微软雅黑"/>
        <family val="2"/>
        <charset val="134"/>
      </rPr>
      <t>当地临时劳务，进场和撤场两天（白班</t>
    </r>
    <r>
      <rPr>
        <sz val="10"/>
        <rFont val="Arial"/>
        <family val="2"/>
      </rPr>
      <t>8</t>
    </r>
    <r>
      <rPr>
        <sz val="10"/>
        <rFont val="微软雅黑"/>
        <family val="2"/>
        <charset val="134"/>
      </rPr>
      <t>小时为一个班，夜班</t>
    </r>
    <r>
      <rPr>
        <sz val="10"/>
        <rFont val="Arial"/>
        <family val="2"/>
      </rPr>
      <t>4</t>
    </r>
    <r>
      <rPr>
        <sz val="10"/>
        <rFont val="微软雅黑"/>
        <family val="2"/>
        <charset val="134"/>
      </rPr>
      <t xml:space="preserve">小时为一个班）
</t>
    </r>
    <r>
      <rPr>
        <sz val="10"/>
        <rFont val="Arial"/>
        <family val="2"/>
      </rPr>
      <t>7 days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from the beginning to the end</t>
    </r>
    <r>
      <rPr>
        <sz val="10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</si>
  <si>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搭建驻场工人差旅</t>
    </r>
    <r>
      <rPr>
        <sz val="10"/>
        <rFont val="Arial"/>
        <family val="2"/>
      </rPr>
      <t xml:space="preserve"> travel fee of set-up resident staff</t>
    </r>
    <phoneticPr fontId="48" type="noConversion"/>
  </si>
  <si>
    <r>
      <rPr>
        <sz val="10"/>
        <rFont val="微软雅黑"/>
        <family val="2"/>
        <charset val="134"/>
      </rPr>
      <t>搭建管理人员及驻场搭建共</t>
    </r>
    <r>
      <rPr>
        <sz val="10"/>
        <rFont val="Arial"/>
        <family val="2"/>
      </rPr>
      <t>4</t>
    </r>
    <r>
      <rPr>
        <sz val="10"/>
        <rFont val="微软雅黑"/>
        <family val="2"/>
        <charset val="134"/>
      </rPr>
      <t xml:space="preserve">人
</t>
    </r>
    <r>
      <rPr>
        <sz val="10"/>
        <rFont val="Arial"/>
        <family val="2"/>
      </rPr>
      <t>4 Set-up administrive staff and set-up work staff</t>
    </r>
    <phoneticPr fontId="48" type="noConversion"/>
  </si>
  <si>
    <r>
      <rPr>
        <sz val="10"/>
        <rFont val="微软雅黑"/>
        <family val="2"/>
        <charset val="134"/>
      </rPr>
      <t>驻场搭建人员交通</t>
    </r>
    <r>
      <rPr>
        <sz val="10"/>
        <rFont val="Arial"/>
        <family val="2"/>
      </rPr>
      <t xml:space="preserve">  transportation of set up resident staff</t>
    </r>
    <phoneticPr fontId="48" type="noConversion"/>
  </si>
  <si>
    <r>
      <rPr>
        <sz val="10"/>
        <rFont val="微软雅黑"/>
        <family val="2"/>
        <charset val="134"/>
      </rPr>
      <t>搭建人员二次交通</t>
    </r>
    <r>
      <rPr>
        <sz val="10"/>
        <rFont val="Arial"/>
        <family val="2"/>
      </rPr>
      <t xml:space="preserve"> double trip transportation of set-up staff </t>
    </r>
    <phoneticPr fontId="48" type="noConversion"/>
  </si>
  <si>
    <r>
      <rPr>
        <sz val="10"/>
        <rFont val="微软雅黑"/>
        <family val="2"/>
        <charset val="134"/>
      </rPr>
      <t>人</t>
    </r>
    <r>
      <rPr>
        <sz val="10"/>
        <rFont val="Arial"/>
        <family val="2"/>
      </rPr>
      <t xml:space="preserve"> People</t>
    </r>
  </si>
  <si>
    <r>
      <rPr>
        <sz val="10"/>
        <rFont val="微软雅黑"/>
        <family val="2"/>
        <charset val="134"/>
      </rPr>
      <t>三众安排</t>
    </r>
    <phoneticPr fontId="48" type="noConversion"/>
  </si>
  <si>
    <r>
      <rPr>
        <sz val="10"/>
        <color indexed="8"/>
        <rFont val="微软雅黑"/>
        <family val="2"/>
        <charset val="134"/>
      </rPr>
      <t>车辆整备团队</t>
    </r>
    <r>
      <rPr>
        <sz val="10"/>
        <color indexed="8"/>
        <rFont val="Arial"/>
        <family val="2"/>
      </rPr>
      <t xml:space="preserve">  Vehicle maintenance team</t>
    </r>
    <phoneticPr fontId="48" type="noConversion"/>
  </si>
  <si>
    <r>
      <rPr>
        <b/>
        <sz val="12"/>
        <rFont val="微软雅黑"/>
        <family val="2"/>
        <charset val="134"/>
      </rPr>
      <t>合计</t>
    </r>
    <r>
      <rPr>
        <b/>
        <sz val="12"/>
        <rFont val="Arial"/>
        <family val="2"/>
      </rPr>
      <t xml:space="preserve"> Total</t>
    </r>
  </si>
  <si>
    <r>
      <rPr>
        <b/>
        <sz val="16"/>
        <color indexed="9"/>
        <rFont val="微软雅黑"/>
        <family val="2"/>
        <charset val="134"/>
      </rPr>
      <t>三方物料费用</t>
    </r>
    <r>
      <rPr>
        <b/>
        <sz val="16"/>
        <color indexed="9"/>
        <rFont val="Arial"/>
        <family val="2"/>
      </rPr>
      <t xml:space="preserve"> Third-party material fee</t>
    </r>
    <phoneticPr fontId="48" type="noConversion"/>
  </si>
  <si>
    <r>
      <rPr>
        <sz val="10"/>
        <color indexed="8"/>
        <rFont val="微软雅黑"/>
        <family val="2"/>
        <charset val="134"/>
      </rPr>
      <t>鲜花服务</t>
    </r>
    <r>
      <rPr>
        <sz val="10"/>
        <color indexed="8"/>
        <rFont val="Arial"/>
        <family val="2"/>
      </rPr>
      <t xml:space="preserve"> Flower service</t>
    </r>
    <phoneticPr fontId="48" type="noConversion"/>
  </si>
  <si>
    <r>
      <rPr>
        <sz val="10"/>
        <rFont val="微软雅黑"/>
        <family val="2"/>
        <charset val="134"/>
      </rPr>
      <t>束</t>
    </r>
    <r>
      <rPr>
        <sz val="10"/>
        <rFont val="Arial"/>
        <family val="2"/>
      </rPr>
      <t xml:space="preserve"> Bunch</t>
    </r>
  </si>
  <si>
    <r>
      <rPr>
        <sz val="10"/>
        <rFont val="微软雅黑"/>
        <family val="2"/>
        <charset val="134"/>
      </rPr>
      <t>签到花</t>
    </r>
    <r>
      <rPr>
        <sz val="10"/>
        <rFont val="Arial"/>
        <family val="2"/>
      </rPr>
      <t xml:space="preserve"> Reception flower 6</t>
    </r>
    <r>
      <rPr>
        <sz val="10"/>
        <rFont val="微软雅黑"/>
        <family val="2"/>
        <charset val="134"/>
      </rPr>
      <t>批次媒体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每次批次更换</t>
    </r>
    <phoneticPr fontId="48" type="noConversion"/>
  </si>
  <si>
    <r>
      <rPr>
        <sz val="10"/>
        <color indexed="8"/>
        <rFont val="微软雅黑"/>
        <family val="2"/>
        <charset val="134"/>
      </rPr>
      <t>车辆燃油费用</t>
    </r>
    <r>
      <rPr>
        <sz val="10"/>
        <color indexed="8"/>
        <rFont val="Arial"/>
        <family val="2"/>
      </rPr>
      <t xml:space="preserve"> Fuel cost</t>
    </r>
    <phoneticPr fontId="48" type="noConversion"/>
  </si>
  <si>
    <r>
      <rPr>
        <sz val="10"/>
        <rFont val="微软雅黑"/>
        <family val="2"/>
        <charset val="134"/>
      </rPr>
      <t>项</t>
    </r>
    <r>
      <rPr>
        <sz val="10"/>
        <rFont val="Arial"/>
        <family val="2"/>
      </rPr>
      <t xml:space="preserve"> Item</t>
    </r>
  </si>
  <si>
    <r>
      <rPr>
        <sz val="10"/>
        <color indexed="8"/>
        <rFont val="微软雅黑"/>
        <family val="2"/>
        <charset val="134"/>
      </rPr>
      <t>车辆清洁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试驾车</t>
    </r>
    <r>
      <rPr>
        <sz val="10"/>
        <color indexed="8"/>
        <rFont val="Arial"/>
        <family val="2"/>
      </rPr>
      <t xml:space="preserve"> Vehicle cleaning - test drive cars</t>
    </r>
    <phoneticPr fontId="48" type="noConversion"/>
  </si>
  <si>
    <r>
      <rPr>
        <sz val="10"/>
        <rFont val="微软雅黑"/>
        <family val="2"/>
        <charset val="134"/>
      </rPr>
      <t>天</t>
    </r>
    <r>
      <rPr>
        <sz val="10"/>
        <rFont val="Arial"/>
        <family val="2"/>
      </rPr>
      <t xml:space="preserve"> Day</t>
    </r>
  </si>
  <si>
    <r>
      <rPr>
        <sz val="10"/>
        <color indexed="8"/>
        <rFont val="微软雅黑"/>
        <family val="2"/>
        <charset val="134"/>
      </rPr>
      <t>车辆临牌办理费用</t>
    </r>
    <r>
      <rPr>
        <sz val="10"/>
        <color indexed="8"/>
        <rFont val="Arial"/>
        <family val="2"/>
      </rPr>
      <t xml:space="preserve"> Temporary license fee</t>
    </r>
    <phoneticPr fontId="48" type="noConversion"/>
  </si>
  <si>
    <r>
      <rPr>
        <sz val="10"/>
        <rFont val="微软雅黑"/>
        <family val="2"/>
        <charset val="134"/>
      </rPr>
      <t>辆</t>
    </r>
    <r>
      <rPr>
        <sz val="10"/>
        <rFont val="Arial"/>
        <family val="2"/>
      </rPr>
      <t xml:space="preserve"> MG</t>
    </r>
  </si>
  <si>
    <r>
      <rPr>
        <sz val="10"/>
        <color indexed="8"/>
        <rFont val="微软雅黑"/>
        <family val="2"/>
        <charset val="134"/>
      </rPr>
      <t>高速过路费</t>
    </r>
    <r>
      <rPr>
        <sz val="10"/>
        <color indexed="8"/>
        <rFont val="Arial"/>
        <family val="2"/>
      </rPr>
      <t xml:space="preserve"> Highway toll</t>
    </r>
    <phoneticPr fontId="48" type="noConversion"/>
  </si>
  <si>
    <r>
      <rPr>
        <sz val="10"/>
        <color theme="1"/>
        <rFont val="微软雅黑"/>
        <family val="2"/>
        <charset val="134"/>
      </rPr>
      <t>车辆过路费，</t>
    </r>
    <r>
      <rPr>
        <sz val="10"/>
        <color theme="1"/>
        <rFont val="Arial"/>
        <family val="2"/>
      </rPr>
      <t>14</t>
    </r>
    <r>
      <rPr>
        <sz val="10"/>
        <color theme="1"/>
        <rFont val="微软雅黑"/>
        <family val="2"/>
        <charset val="134"/>
      </rPr>
      <t>辆试驾车，</t>
    </r>
    <r>
      <rPr>
        <sz val="10"/>
        <color theme="1"/>
        <rFont val="Arial"/>
        <family val="2"/>
      </rPr>
      <t>3</t>
    </r>
    <r>
      <rPr>
        <sz val="10"/>
        <color theme="1"/>
        <rFont val="微软雅黑"/>
        <family val="2"/>
        <charset val="134"/>
      </rPr>
      <t>辆工作车，按实际发生结算</t>
    </r>
    <phoneticPr fontId="48" type="noConversion"/>
  </si>
  <si>
    <r>
      <rPr>
        <sz val="10"/>
        <color indexed="8"/>
        <rFont val="微软雅黑"/>
        <family val="2"/>
        <charset val="134"/>
      </rPr>
      <t>随车零食</t>
    </r>
    <r>
      <rPr>
        <sz val="10"/>
        <color indexed="8"/>
        <rFont val="Arial"/>
        <family val="2"/>
      </rPr>
      <t xml:space="preserve"> food</t>
    </r>
    <phoneticPr fontId="48" type="noConversion"/>
  </si>
  <si>
    <r>
      <rPr>
        <sz val="10"/>
        <color theme="1"/>
        <rFont val="微软雅黑"/>
        <family val="2"/>
        <charset val="134"/>
      </rPr>
      <t>至少包括：湿纸巾</t>
    </r>
    <r>
      <rPr>
        <sz val="10"/>
        <color theme="1"/>
        <rFont val="Arial"/>
        <family val="2"/>
      </rPr>
      <t>2</t>
    </r>
    <r>
      <rPr>
        <sz val="10"/>
        <color theme="1"/>
        <rFont val="微软雅黑"/>
        <family val="2"/>
        <charset val="134"/>
      </rPr>
      <t>包、魔爪饮料</t>
    </r>
    <r>
      <rPr>
        <sz val="10"/>
        <color theme="1"/>
        <rFont val="Arial"/>
        <family val="2"/>
      </rPr>
      <t>4</t>
    </r>
    <r>
      <rPr>
        <sz val="10"/>
        <color theme="1"/>
        <rFont val="微软雅黑"/>
        <family val="2"/>
        <charset val="134"/>
      </rPr>
      <t>瓶、依云矿泉水</t>
    </r>
    <r>
      <rPr>
        <sz val="10"/>
        <color theme="1"/>
        <rFont val="Arial"/>
        <family val="2"/>
      </rPr>
      <t>4</t>
    </r>
    <r>
      <rPr>
        <sz val="10"/>
        <color theme="1"/>
        <rFont val="微软雅黑"/>
        <family val="2"/>
        <charset val="134"/>
      </rPr>
      <t>瓶、进口清口糖</t>
    </r>
    <r>
      <rPr>
        <sz val="10"/>
        <color theme="1"/>
        <rFont val="Arial"/>
        <family val="2"/>
      </rPr>
      <t>1</t>
    </r>
    <r>
      <rPr>
        <sz val="10"/>
        <color theme="1"/>
        <rFont val="微软雅黑"/>
        <family val="2"/>
        <charset val="134"/>
      </rPr>
      <t>罐、当地特色小食</t>
    </r>
    <phoneticPr fontId="48" type="noConversion"/>
  </si>
  <si>
    <r>
      <t>SGM</t>
    </r>
    <r>
      <rPr>
        <sz val="10"/>
        <color theme="1"/>
        <rFont val="微软雅黑"/>
        <family val="2"/>
        <charset val="134"/>
      </rPr>
      <t>提供</t>
    </r>
    <phoneticPr fontId="9" type="noConversion"/>
  </si>
  <si>
    <r>
      <rPr>
        <sz val="10"/>
        <color indexed="8"/>
        <rFont val="微软雅黑"/>
        <family val="2"/>
        <charset val="134"/>
      </rPr>
      <t>雨衣</t>
    </r>
    <phoneticPr fontId="48" type="noConversion"/>
  </si>
  <si>
    <r>
      <rPr>
        <sz val="10"/>
        <rFont val="微软雅黑"/>
        <family val="2"/>
        <charset val="134"/>
      </rPr>
      <t>个</t>
    </r>
    <r>
      <rPr>
        <sz val="10"/>
        <rFont val="Arial"/>
        <family val="2"/>
      </rPr>
      <t xml:space="preserve"> Piece</t>
    </r>
  </si>
  <si>
    <r>
      <t>Cue</t>
    </r>
    <r>
      <rPr>
        <sz val="10"/>
        <color indexed="8"/>
        <rFont val="微软雅黑"/>
        <family val="2"/>
        <charset val="134"/>
      </rPr>
      <t>布</t>
    </r>
    <r>
      <rPr>
        <sz val="10"/>
        <color indexed="8"/>
        <rFont val="Arial"/>
        <family val="2"/>
      </rPr>
      <t xml:space="preserve"> Cue cloth</t>
    </r>
    <phoneticPr fontId="48" type="noConversion"/>
  </si>
  <si>
    <r>
      <rPr>
        <sz val="10"/>
        <rFont val="微软雅黑"/>
        <family val="2"/>
        <charset val="134"/>
      </rPr>
      <t>每批都换</t>
    </r>
    <r>
      <rPr>
        <sz val="10"/>
        <rFont val="Arial"/>
        <family val="2"/>
      </rPr>
      <t xml:space="preserve">   Change once a wave</t>
    </r>
    <phoneticPr fontId="48" type="noConversion"/>
  </si>
  <si>
    <r>
      <rPr>
        <sz val="10"/>
        <color indexed="8"/>
        <rFont val="微软雅黑"/>
        <family val="2"/>
        <charset val="134"/>
      </rPr>
      <t>大擦车布</t>
    </r>
    <r>
      <rPr>
        <sz val="10"/>
        <color indexed="8"/>
        <rFont val="Arial"/>
        <family val="2"/>
      </rPr>
      <t xml:space="preserve"> Vehicle cleaning cloth</t>
    </r>
    <r>
      <rPr>
        <sz val="10"/>
        <color indexed="8"/>
        <rFont val="微软雅黑"/>
        <family val="2"/>
        <charset val="134"/>
      </rPr>
      <t>（</t>
    </r>
    <r>
      <rPr>
        <sz val="10"/>
        <color indexed="8"/>
        <rFont val="Arial"/>
        <family val="2"/>
      </rPr>
      <t>big</t>
    </r>
    <r>
      <rPr>
        <sz val="10"/>
        <color indexed="8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</si>
  <si>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块</t>
    </r>
    <r>
      <rPr>
        <sz val="10"/>
        <rFont val="Arial"/>
        <family val="2"/>
      </rPr>
      <t xml:space="preserve"> Dice</t>
    </r>
  </si>
  <si>
    <r>
      <rPr>
        <sz val="10"/>
        <color indexed="8"/>
        <rFont val="微软雅黑"/>
        <family val="2"/>
        <charset val="134"/>
      </rPr>
      <t>小擦车布</t>
    </r>
    <r>
      <rPr>
        <sz val="10"/>
        <color indexed="8"/>
        <rFont val="Arial"/>
        <family val="2"/>
      </rPr>
      <t xml:space="preserve"> Vehicle cleaning cloth</t>
    </r>
    <r>
      <rPr>
        <sz val="10"/>
        <color indexed="8"/>
        <rFont val="微软雅黑"/>
        <family val="2"/>
        <charset val="134"/>
      </rPr>
      <t>（</t>
    </r>
    <r>
      <rPr>
        <sz val="10"/>
        <color indexed="8"/>
        <rFont val="Arial"/>
        <family val="2"/>
      </rPr>
      <t>small</t>
    </r>
    <r>
      <rPr>
        <sz val="10"/>
        <color indexed="8"/>
        <rFont val="微软雅黑"/>
        <family val="2"/>
        <charset val="134"/>
      </rPr>
      <t>）</t>
    </r>
  </si>
  <si>
    <r>
      <rPr>
        <sz val="10"/>
        <color indexed="8"/>
        <rFont val="微软雅黑"/>
        <family val="2"/>
        <charset val="134"/>
      </rPr>
      <t>水桶</t>
    </r>
    <r>
      <rPr>
        <sz val="10"/>
        <color indexed="8"/>
        <rFont val="Arial"/>
        <family val="2"/>
      </rPr>
      <t xml:space="preserve"> Bucket</t>
    </r>
    <phoneticPr fontId="48" type="noConversion"/>
  </si>
  <si>
    <r>
      <rPr>
        <sz val="10"/>
        <color indexed="8"/>
        <rFont val="微软雅黑"/>
        <family val="2"/>
        <charset val="134"/>
      </rPr>
      <t>农夫山泉大桶水</t>
    </r>
    <r>
      <rPr>
        <sz val="10"/>
        <color indexed="8"/>
        <rFont val="Arial"/>
        <family val="2"/>
      </rPr>
      <t xml:space="preserve"> Nongfu Spring </t>
    </r>
    <r>
      <rPr>
        <sz val="10"/>
        <color indexed="8"/>
        <rFont val="微软雅黑"/>
        <family val="2"/>
        <charset val="134"/>
      </rPr>
      <t>（</t>
    </r>
    <r>
      <rPr>
        <sz val="10"/>
        <color indexed="8"/>
        <rFont val="Arial"/>
        <family val="2"/>
      </rPr>
      <t>big</t>
    </r>
    <r>
      <rPr>
        <sz val="10"/>
        <color indexed="8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</si>
  <si>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桶</t>
    </r>
    <r>
      <rPr>
        <sz val="10"/>
        <rFont val="Arial"/>
        <family val="2"/>
      </rPr>
      <t xml:space="preserve"> Bucket</t>
    </r>
  </si>
  <si>
    <r>
      <rPr>
        <sz val="10"/>
        <color indexed="8"/>
        <rFont val="微软雅黑"/>
        <family val="2"/>
        <charset val="134"/>
      </rPr>
      <t>车头牌</t>
    </r>
    <r>
      <rPr>
        <sz val="10"/>
        <color indexed="8"/>
        <rFont val="Arial"/>
        <family val="2"/>
      </rPr>
      <t xml:space="preserve"> Head card</t>
    </r>
    <phoneticPr fontId="48" type="noConversion"/>
  </si>
  <si>
    <r>
      <rPr>
        <sz val="10"/>
        <rFont val="微软雅黑"/>
        <family val="2"/>
        <charset val="134"/>
      </rPr>
      <t>银拉丝板雕刻</t>
    </r>
    <r>
      <rPr>
        <sz val="10"/>
        <rFont val="Arial"/>
        <family val="2"/>
      </rPr>
      <t>435*140mm</t>
    </r>
    <phoneticPr fontId="48" type="noConversion"/>
  </si>
  <si>
    <r>
      <rPr>
        <sz val="10"/>
        <color indexed="8"/>
        <rFont val="微软雅黑"/>
        <family val="2"/>
        <charset val="134"/>
      </rPr>
      <t>车号贴</t>
    </r>
    <r>
      <rPr>
        <sz val="10"/>
        <color indexed="8"/>
        <rFont val="Arial"/>
        <family val="2"/>
      </rPr>
      <t xml:space="preserve"> Numbers sticker</t>
    </r>
    <phoneticPr fontId="48" type="noConversion"/>
  </si>
  <si>
    <r>
      <rPr>
        <sz val="10"/>
        <color indexed="8"/>
        <rFont val="微软雅黑"/>
        <family val="2"/>
        <charset val="134"/>
      </rPr>
      <t>车钥匙贴</t>
    </r>
    <r>
      <rPr>
        <sz val="10"/>
        <color indexed="8"/>
        <rFont val="Arial"/>
        <family val="2"/>
      </rPr>
      <t xml:space="preserve"> Keys sticker</t>
    </r>
    <phoneticPr fontId="48" type="noConversion"/>
  </si>
  <si>
    <r>
      <rPr>
        <sz val="10"/>
        <color indexed="8"/>
        <rFont val="微软雅黑"/>
        <family val="2"/>
        <charset val="134"/>
      </rPr>
      <t>对讲机</t>
    </r>
    <r>
      <rPr>
        <sz val="10"/>
        <color indexed="8"/>
        <rFont val="Arial"/>
        <family val="2"/>
      </rPr>
      <t xml:space="preserve"> Intercom</t>
    </r>
    <phoneticPr fontId="48" type="noConversion"/>
  </si>
  <si>
    <r>
      <rPr>
        <sz val="10"/>
        <rFont val="微软雅黑"/>
        <family val="2"/>
        <charset val="134"/>
      </rPr>
      <t>随车及工作人员使用</t>
    </r>
    <r>
      <rPr>
        <sz val="10"/>
        <rFont val="Arial"/>
        <family val="2"/>
      </rPr>
      <t xml:space="preserve"> Used by on-board staff</t>
    </r>
  </si>
  <si>
    <r>
      <rPr>
        <sz val="10"/>
        <color indexed="8"/>
        <rFont val="微软雅黑"/>
        <family val="2"/>
        <charset val="134"/>
      </rPr>
      <t>零钱信封</t>
    </r>
    <r>
      <rPr>
        <sz val="10"/>
        <color indexed="8"/>
        <rFont val="Arial"/>
        <family val="2"/>
      </rPr>
      <t xml:space="preserve"> Coin envelope</t>
    </r>
  </si>
  <si>
    <r>
      <t>150g</t>
    </r>
    <r>
      <rPr>
        <sz val="10"/>
        <rFont val="微软雅黑"/>
        <family val="2"/>
        <charset val="134"/>
      </rPr>
      <t>双胶纸数码快印</t>
    </r>
    <r>
      <rPr>
        <sz val="10"/>
        <rFont val="Arial"/>
        <family val="2"/>
      </rPr>
      <t>210*100mm 
150g Double-sided adhesive tape digital fast printing 210*100mm</t>
    </r>
    <phoneticPr fontId="48" type="noConversion"/>
  </si>
  <si>
    <r>
      <rPr>
        <sz val="10"/>
        <color indexed="8"/>
        <rFont val="微软雅黑"/>
        <family val="2"/>
        <charset val="134"/>
      </rPr>
      <t>大巴车头牌</t>
    </r>
    <r>
      <rPr>
        <sz val="10"/>
        <color indexed="8"/>
        <rFont val="Arial"/>
        <family val="2"/>
      </rPr>
      <t xml:space="preserve"> Bus name plate</t>
    </r>
    <phoneticPr fontId="48" type="noConversion"/>
  </si>
  <si>
    <r>
      <t>KT</t>
    </r>
    <r>
      <rPr>
        <sz val="10"/>
        <rFont val="微软雅黑"/>
        <family val="2"/>
        <charset val="134"/>
      </rPr>
      <t>版双面喷绘</t>
    </r>
    <r>
      <rPr>
        <sz val="10"/>
        <rFont val="Arial"/>
        <family val="2"/>
      </rPr>
      <t>500*300mm KT version of double-sided printing</t>
    </r>
    <phoneticPr fontId="48" type="noConversion"/>
  </si>
  <si>
    <r>
      <rPr>
        <sz val="10"/>
        <color indexed="8"/>
        <rFont val="微软雅黑"/>
        <family val="2"/>
        <charset val="134"/>
      </rPr>
      <t>小食袋贴纸</t>
    </r>
    <r>
      <rPr>
        <sz val="10"/>
        <color indexed="8"/>
        <rFont val="Arial"/>
        <family val="2"/>
      </rPr>
      <t xml:space="preserve"> Stickers</t>
    </r>
    <phoneticPr fontId="48" type="noConversion"/>
  </si>
  <si>
    <r>
      <rPr>
        <sz val="10"/>
        <rFont val="微软雅黑"/>
        <family val="2"/>
        <charset val="134"/>
      </rPr>
      <t>透明不干胶</t>
    </r>
    <r>
      <rPr>
        <sz val="10"/>
        <rFont val="Arial"/>
        <family val="2"/>
      </rPr>
      <t xml:space="preserve"> Transparent adhesive</t>
    </r>
    <phoneticPr fontId="48" type="noConversion"/>
  </si>
  <si>
    <r>
      <rPr>
        <sz val="10"/>
        <color indexed="8"/>
        <rFont val="微软雅黑"/>
        <family val="2"/>
        <charset val="134"/>
      </rPr>
      <t>办公设备（打印机、纸张、纸板夹、笔等）</t>
    </r>
    <r>
      <rPr>
        <sz val="10"/>
        <color indexed="8"/>
        <rFont val="Arial"/>
        <family val="2"/>
      </rPr>
      <t xml:space="preserve"> Office equipment (printer, paper, cardboard clip, pen, etc.)</t>
    </r>
    <phoneticPr fontId="48" type="noConversion"/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</si>
  <si>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房卡套</t>
    </r>
    <r>
      <rPr>
        <sz val="10"/>
        <color indexed="8"/>
        <rFont val="Arial"/>
        <family val="2"/>
      </rPr>
      <t xml:space="preserve"> Paper Craft - Room Card Set</t>
    </r>
    <phoneticPr fontId="48" type="noConversion"/>
  </si>
  <si>
    <r>
      <t>175g</t>
    </r>
    <r>
      <rPr>
        <sz val="10"/>
        <rFont val="微软雅黑"/>
        <family val="2"/>
        <charset val="134"/>
      </rPr>
      <t>铜版纸</t>
    </r>
    <r>
      <rPr>
        <sz val="10"/>
        <rFont val="Arial"/>
        <family val="2"/>
      </rPr>
      <t xml:space="preserve"> 175gcoated free sheet paper</t>
    </r>
    <phoneticPr fontId="48" type="noConversion"/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</si>
  <si>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欢迎卡</t>
    </r>
    <r>
      <rPr>
        <sz val="10"/>
        <color indexed="8"/>
        <rFont val="Arial"/>
        <family val="2"/>
      </rPr>
      <t xml:space="preserve"> Paper Craft - Welcome card</t>
    </r>
    <phoneticPr fontId="48" type="noConversion"/>
  </si>
  <si>
    <r>
      <t>250g</t>
    </r>
    <r>
      <rPr>
        <sz val="10"/>
        <rFont val="微软雅黑"/>
        <family val="2"/>
        <charset val="134"/>
      </rPr>
      <t>铜版纸</t>
    </r>
    <r>
      <rPr>
        <sz val="10"/>
        <rFont val="Arial"/>
        <family val="2"/>
      </rPr>
      <t>90mm*100mm 
250g coated free sheet paper 90mm*100mm</t>
    </r>
    <phoneticPr fontId="48" type="noConversion"/>
  </si>
  <si>
    <r>
      <t>250</t>
    </r>
    <r>
      <rPr>
        <sz val="10"/>
        <rFont val="微软雅黑"/>
        <family val="2"/>
        <charset val="134"/>
      </rPr>
      <t>铜版纸</t>
    </r>
    <r>
      <rPr>
        <sz val="10"/>
        <rFont val="Arial"/>
        <family val="2"/>
      </rPr>
      <t>85mm*45mm
250g coated free sheet paper 85mm*45mm</t>
    </r>
    <phoneticPr fontId="48" type="noConversion"/>
  </si>
  <si>
    <r>
      <rPr>
        <sz val="10"/>
        <color indexed="8"/>
        <rFont val="微软雅黑"/>
        <family val="2"/>
        <charset val="134"/>
      </rPr>
      <t>话筒套</t>
    </r>
    <r>
      <rPr>
        <sz val="10"/>
        <color indexed="8"/>
        <rFont val="Arial"/>
        <family val="2"/>
      </rPr>
      <t xml:space="preserve"> Microphone set</t>
    </r>
    <phoneticPr fontId="48" type="noConversion"/>
  </si>
  <si>
    <r>
      <rPr>
        <sz val="10"/>
        <rFont val="微软雅黑"/>
        <family val="2"/>
        <charset val="134"/>
      </rPr>
      <t>雪弗板裱写真</t>
    </r>
    <r>
      <rPr>
        <sz val="10"/>
        <rFont val="Arial"/>
        <family val="2"/>
      </rPr>
      <t xml:space="preserve"> 80mm*50mm
Portrait of PVC board mounting  80mm*50mm</t>
    </r>
    <phoneticPr fontId="48" type="noConversion"/>
  </si>
  <si>
    <r>
      <rPr>
        <sz val="10"/>
        <color indexed="8"/>
        <rFont val="微软雅黑"/>
        <family val="2"/>
        <charset val="134"/>
      </rPr>
      <t>工作车租赁</t>
    </r>
    <r>
      <rPr>
        <sz val="10"/>
        <color indexed="8"/>
        <rFont val="Arial"/>
        <family val="2"/>
      </rPr>
      <t xml:space="preserve">  Work car rental</t>
    </r>
    <phoneticPr fontId="48" type="noConversion"/>
  </si>
  <si>
    <r>
      <rPr>
        <sz val="10"/>
        <rFont val="微软雅黑"/>
        <family val="2"/>
        <charset val="134"/>
      </rPr>
      <t>工作车油费</t>
    </r>
    <r>
      <rPr>
        <sz val="10"/>
        <rFont val="Arial"/>
        <family val="2"/>
      </rPr>
      <t xml:space="preserve">  Work car fuel cost</t>
    </r>
    <phoneticPr fontId="48" type="noConversion"/>
  </si>
  <si>
    <r>
      <rPr>
        <sz val="10"/>
        <rFont val="微软雅黑"/>
        <family val="2"/>
        <charset val="134"/>
      </rPr>
      <t>媒体试驾车辆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及工作车辆拖车费</t>
    </r>
    <phoneticPr fontId="9" type="noConversion"/>
  </si>
  <si>
    <r>
      <rPr>
        <sz val="10"/>
        <rFont val="微软雅黑"/>
        <family val="2"/>
        <charset val="134"/>
      </rPr>
      <t>实报实销</t>
    </r>
    <phoneticPr fontId="9" type="noConversion"/>
  </si>
  <si>
    <r>
      <rPr>
        <sz val="10"/>
        <rFont val="微软雅黑"/>
        <family val="2"/>
        <charset val="134"/>
      </rPr>
      <t>水瓶贴</t>
    </r>
    <r>
      <rPr>
        <sz val="10"/>
        <rFont val="Arial"/>
        <family val="2"/>
      </rPr>
      <t xml:space="preserve"> Water stickers</t>
    </r>
    <phoneticPr fontId="48" type="noConversion"/>
  </si>
  <si>
    <r>
      <rPr>
        <sz val="10"/>
        <rFont val="微软雅黑"/>
        <family val="2"/>
        <charset val="134"/>
      </rPr>
      <t>个</t>
    </r>
    <r>
      <rPr>
        <sz val="10"/>
        <rFont val="Arial"/>
        <family val="2"/>
      </rPr>
      <t xml:space="preserve"> Piece</t>
    </r>
    <phoneticPr fontId="48" type="noConversion"/>
  </si>
  <si>
    <r>
      <rPr>
        <sz val="10"/>
        <rFont val="微软雅黑"/>
        <family val="2"/>
        <charset val="134"/>
      </rPr>
      <t>快递</t>
    </r>
    <r>
      <rPr>
        <sz val="10"/>
        <rFont val="Arial"/>
        <family val="2"/>
      </rPr>
      <t xml:space="preserve"> Express delivery</t>
    </r>
    <phoneticPr fontId="48" type="noConversion"/>
  </si>
  <si>
    <r>
      <rPr>
        <sz val="10"/>
        <rFont val="微软雅黑"/>
        <family val="2"/>
        <charset val="134"/>
      </rPr>
      <t>轮胎，衣服，雨伞</t>
    </r>
    <r>
      <rPr>
        <sz val="10"/>
        <rFont val="Arial"/>
        <family val="2"/>
      </rPr>
      <t xml:space="preserve"> Tires, clothes, umbrellas</t>
    </r>
    <phoneticPr fontId="48" type="noConversion"/>
  </si>
  <si>
    <r>
      <rPr>
        <sz val="10"/>
        <color indexed="8"/>
        <rFont val="微软雅黑"/>
        <family val="2"/>
        <charset val="134"/>
      </rPr>
      <t>试驾安全协议手册</t>
    </r>
    <r>
      <rPr>
        <sz val="10"/>
        <color indexed="8"/>
        <rFont val="Arial"/>
        <family val="2"/>
      </rPr>
      <t xml:space="preserve"> Test Drive Safety Agreement Manual</t>
    </r>
    <phoneticPr fontId="48" type="noConversion"/>
  </si>
  <si>
    <r>
      <rPr>
        <sz val="10"/>
        <color indexed="8"/>
        <rFont val="微软雅黑"/>
        <family val="2"/>
        <charset val="134"/>
      </rPr>
      <t xml:space="preserve">白卡纸打印
</t>
    </r>
    <r>
      <rPr>
        <sz val="10"/>
        <color indexed="8"/>
        <rFont val="Arial"/>
        <family val="2"/>
      </rPr>
      <t>print on the white boardcard</t>
    </r>
    <phoneticPr fontId="48" type="noConversion"/>
  </si>
  <si>
    <r>
      <rPr>
        <sz val="10"/>
        <color indexed="8"/>
        <rFont val="微软雅黑"/>
        <family val="2"/>
        <charset val="134"/>
      </rPr>
      <t>媒体来宾试驾保险</t>
    </r>
    <r>
      <rPr>
        <sz val="10"/>
        <color indexed="8"/>
        <rFont val="Arial"/>
        <family val="2"/>
      </rPr>
      <t xml:space="preserve"> Media guest test drive insurance</t>
    </r>
    <phoneticPr fontId="48" type="noConversion"/>
  </si>
  <si>
    <r>
      <rPr>
        <sz val="10"/>
        <rFont val="微软雅黑"/>
        <family val="2"/>
        <charset val="134"/>
      </rPr>
      <t>人</t>
    </r>
    <r>
      <rPr>
        <sz val="10"/>
        <rFont val="Arial"/>
        <family val="2"/>
      </rPr>
      <t xml:space="preserve"> people</t>
    </r>
  </si>
  <si>
    <r>
      <rPr>
        <b/>
        <sz val="16"/>
        <color indexed="9"/>
        <rFont val="微软雅黑"/>
        <family val="2"/>
        <charset val="134"/>
      </rPr>
      <t>场地租赁</t>
    </r>
    <r>
      <rPr>
        <b/>
        <sz val="16"/>
        <color indexed="9"/>
        <rFont val="Arial"/>
        <family val="2"/>
      </rPr>
      <t xml:space="preserve"> SITE fee</t>
    </r>
    <phoneticPr fontId="48" type="noConversion"/>
  </si>
  <si>
    <r>
      <rPr>
        <b/>
        <sz val="16"/>
        <color indexed="9"/>
        <rFont val="微软雅黑"/>
        <family val="2"/>
        <charset val="134"/>
      </rPr>
      <t>执行公司代理费</t>
    </r>
    <r>
      <rPr>
        <b/>
        <sz val="16"/>
        <color indexed="9"/>
        <rFont val="Arial"/>
        <family val="2"/>
      </rPr>
      <t>&amp;</t>
    </r>
    <r>
      <rPr>
        <b/>
        <sz val="16"/>
        <color indexed="9"/>
        <rFont val="微软雅黑"/>
        <family val="2"/>
        <charset val="134"/>
      </rPr>
      <t>人员差旅</t>
    </r>
    <r>
      <rPr>
        <b/>
        <sz val="16"/>
        <color indexed="9"/>
        <rFont val="Arial"/>
        <family val="2"/>
      </rPr>
      <t xml:space="preserve"> Agency fee of the executive company&amp; straff travel expense</t>
    </r>
    <phoneticPr fontId="48" type="noConversion"/>
  </si>
  <si>
    <r>
      <rPr>
        <b/>
        <sz val="12"/>
        <rFont val="微软雅黑"/>
        <family val="2"/>
        <charset val="134"/>
      </rPr>
      <t>前期项目执行费用</t>
    </r>
    <r>
      <rPr>
        <b/>
        <sz val="12"/>
        <rFont val="Arial"/>
        <family val="2"/>
      </rPr>
      <t xml:space="preserve"> </t>
    </r>
    <r>
      <rPr>
        <b/>
        <sz val="12"/>
        <rFont val="微软雅黑"/>
        <family val="2"/>
        <charset val="134"/>
      </rPr>
      <t>（</t>
    </r>
    <r>
      <rPr>
        <b/>
        <sz val="12"/>
        <rFont val="Arial"/>
        <family val="2"/>
      </rPr>
      <t>advanced Project Execution fee</t>
    </r>
    <r>
      <rPr>
        <b/>
        <sz val="12"/>
        <rFont val="微软雅黑"/>
        <family val="2"/>
        <charset val="134"/>
      </rPr>
      <t>）</t>
    </r>
    <phoneticPr fontId="48" type="noConversion"/>
  </si>
  <si>
    <r>
      <rPr>
        <b/>
        <sz val="10"/>
        <color indexed="9"/>
        <rFont val="微软雅黑"/>
        <family val="2"/>
        <charset val="134"/>
      </rPr>
      <t>费用明细</t>
    </r>
    <r>
      <rPr>
        <b/>
        <sz val="10"/>
        <color indexed="9"/>
        <rFont val="Arial"/>
        <family val="2"/>
      </rPr>
      <t xml:space="preserve"> Details</t>
    </r>
  </si>
  <si>
    <r>
      <rPr>
        <b/>
        <sz val="10"/>
        <rFont val="微软雅黑"/>
        <family val="2"/>
        <charset val="134"/>
      </rPr>
      <t>单位</t>
    </r>
    <r>
      <rPr>
        <b/>
        <sz val="10"/>
        <rFont val="Arial"/>
        <family val="2"/>
      </rPr>
      <t xml:space="preserve"> Unit</t>
    </r>
  </si>
  <si>
    <r>
      <rPr>
        <b/>
        <sz val="10"/>
        <rFont val="微软雅黑"/>
        <family val="2"/>
        <charset val="134"/>
      </rPr>
      <t>天</t>
    </r>
    <r>
      <rPr>
        <b/>
        <sz val="10"/>
        <rFont val="Arial"/>
        <family val="2"/>
      </rPr>
      <t xml:space="preserve"> Day</t>
    </r>
  </si>
  <si>
    <r>
      <rPr>
        <b/>
        <sz val="10"/>
        <rFont val="微软雅黑"/>
        <family val="2"/>
        <charset val="134"/>
      </rPr>
      <t>数量</t>
    </r>
    <r>
      <rPr>
        <b/>
        <sz val="10"/>
        <rFont val="Arial"/>
        <family val="2"/>
      </rPr>
      <t xml:space="preserve"> Quantity </t>
    </r>
  </si>
  <si>
    <r>
      <rPr>
        <b/>
        <sz val="10"/>
        <rFont val="微软雅黑"/>
        <family val="2"/>
        <charset val="134"/>
      </rPr>
      <t>描述</t>
    </r>
  </si>
  <si>
    <r>
      <rPr>
        <sz val="10"/>
        <rFont val="微软雅黑"/>
        <family val="2"/>
        <charset val="134"/>
      </rPr>
      <t>客户总监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AD</t>
    </r>
    <r>
      <rPr>
        <sz val="10"/>
        <rFont val="微软雅黑"/>
        <family val="2"/>
        <charset val="134"/>
      </rPr>
      <t>）</t>
    </r>
  </si>
  <si>
    <r>
      <rPr>
        <sz val="10"/>
        <rFont val="微软雅黑"/>
        <family val="2"/>
        <charset val="134"/>
      </rPr>
      <t>高级客户经理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SAM</t>
    </r>
    <r>
      <rPr>
        <sz val="10"/>
        <rFont val="微软雅黑"/>
        <family val="2"/>
        <charset val="134"/>
      </rPr>
      <t>）</t>
    </r>
  </si>
  <si>
    <r>
      <rPr>
        <sz val="10"/>
        <rFont val="微软雅黑"/>
        <family val="2"/>
        <charset val="134"/>
      </rPr>
      <t>平面设计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GAD</t>
    </r>
    <r>
      <rPr>
        <sz val="10"/>
        <rFont val="微软雅黑"/>
        <family val="2"/>
        <charset val="134"/>
      </rPr>
      <t>）</t>
    </r>
  </si>
  <si>
    <r>
      <t>3D</t>
    </r>
    <r>
      <rPr>
        <sz val="10"/>
        <rFont val="微软雅黑"/>
        <family val="2"/>
        <charset val="134"/>
      </rPr>
      <t>设计</t>
    </r>
    <r>
      <rPr>
        <sz val="10"/>
        <rFont val="Arial"/>
        <family val="2"/>
      </rPr>
      <t xml:space="preserve"> (3D Designer</t>
    </r>
    <r>
      <rPr>
        <sz val="10"/>
        <rFont val="微软雅黑"/>
        <family val="2"/>
        <charset val="134"/>
      </rPr>
      <t>）</t>
    </r>
  </si>
  <si>
    <r>
      <rPr>
        <b/>
        <sz val="12"/>
        <rFont val="微软雅黑"/>
        <family val="2"/>
        <charset val="134"/>
      </rPr>
      <t>合计</t>
    </r>
  </si>
  <si>
    <r>
      <rPr>
        <b/>
        <sz val="12"/>
        <rFont val="微软雅黑"/>
        <family val="2"/>
        <charset val="134"/>
      </rPr>
      <t>活动现场管理</t>
    </r>
    <r>
      <rPr>
        <b/>
        <sz val="12"/>
        <rFont val="Arial"/>
        <family val="2"/>
      </rPr>
      <t xml:space="preserve"> </t>
    </r>
    <r>
      <rPr>
        <b/>
        <sz val="12"/>
        <rFont val="微软雅黑"/>
        <family val="2"/>
        <charset val="134"/>
      </rPr>
      <t>（</t>
    </r>
    <r>
      <rPr>
        <b/>
        <sz val="12"/>
        <rFont val="Arial"/>
        <family val="2"/>
      </rPr>
      <t>Onsite administrive</t>
    </r>
    <r>
      <rPr>
        <b/>
        <sz val="12"/>
        <rFont val="微软雅黑"/>
        <family val="2"/>
        <charset val="134"/>
      </rPr>
      <t>）</t>
    </r>
  </si>
  <si>
    <r>
      <rPr>
        <b/>
        <sz val="10"/>
        <rFont val="微软雅黑"/>
        <family val="2"/>
        <charset val="134"/>
      </rPr>
      <t>活动现场管理人员</t>
    </r>
    <r>
      <rPr>
        <b/>
        <sz val="10"/>
        <rFont val="Arial"/>
        <family val="2"/>
      </rPr>
      <t xml:space="preserve"> Administrtive Staff </t>
    </r>
  </si>
  <si>
    <r>
      <rPr>
        <b/>
        <sz val="10"/>
        <rFont val="微软雅黑"/>
        <family val="2"/>
        <charset val="134"/>
      </rPr>
      <t>描述</t>
    </r>
    <r>
      <rPr>
        <b/>
        <sz val="10"/>
        <rFont val="Arial"/>
        <family val="2"/>
      </rPr>
      <t xml:space="preserve"> Description</t>
    </r>
  </si>
  <si>
    <r>
      <rPr>
        <sz val="10"/>
        <rFont val="微软雅黑"/>
        <family val="2"/>
        <charset val="134"/>
      </rPr>
      <t>人</t>
    </r>
    <r>
      <rPr>
        <sz val="10"/>
        <rFont val="Arial"/>
        <family val="2"/>
      </rPr>
      <t>people</t>
    </r>
  </si>
  <si>
    <r>
      <rPr>
        <b/>
        <sz val="12"/>
        <rFont val="微软雅黑"/>
        <family val="2"/>
        <charset val="134"/>
      </rPr>
      <t>活动差旅</t>
    </r>
    <r>
      <rPr>
        <b/>
        <sz val="12"/>
        <rFont val="Arial"/>
        <family val="2"/>
      </rPr>
      <t xml:space="preserve"> Travel expense</t>
    </r>
    <phoneticPr fontId="48" type="noConversion"/>
  </si>
  <si>
    <r>
      <rPr>
        <b/>
        <sz val="10"/>
        <rFont val="微软雅黑"/>
        <family val="2"/>
        <charset val="134"/>
      </rPr>
      <t>项目</t>
    </r>
    <r>
      <rPr>
        <b/>
        <sz val="10"/>
        <rFont val="Arial"/>
        <family val="2"/>
      </rPr>
      <t xml:space="preserve"> Item</t>
    </r>
  </si>
  <si>
    <r>
      <rPr>
        <sz val="10"/>
        <color indexed="8"/>
        <rFont val="微软雅黑"/>
        <family val="2"/>
        <charset val="134"/>
      </rPr>
      <t>交通费用</t>
    </r>
    <r>
      <rPr>
        <sz val="10"/>
        <color indexed="8"/>
        <rFont val="Arial"/>
        <family val="2"/>
      </rPr>
      <t xml:space="preserve"> transportation fee</t>
    </r>
    <phoneticPr fontId="48" type="noConversion"/>
  </si>
  <si>
    <r>
      <rPr>
        <b/>
        <sz val="12"/>
        <color indexed="8"/>
        <rFont val="微软雅黑"/>
        <family val="2"/>
        <charset val="134"/>
      </rPr>
      <t>活动执行</t>
    </r>
    <r>
      <rPr>
        <b/>
        <sz val="12"/>
        <color indexed="8"/>
        <rFont val="Arial"/>
        <family val="2"/>
      </rPr>
      <t xml:space="preserve"> (</t>
    </r>
    <r>
      <rPr>
        <b/>
        <sz val="12"/>
        <color indexed="8"/>
        <rFont val="微软雅黑"/>
        <family val="2"/>
        <charset val="134"/>
      </rPr>
      <t>交通，住宿，用餐</t>
    </r>
    <r>
      <rPr>
        <b/>
        <sz val="12"/>
        <color indexed="8"/>
        <rFont val="Arial"/>
        <family val="2"/>
      </rPr>
      <t xml:space="preserve">)  Activity execution (transportation, accommodation, dining) </t>
    </r>
    <phoneticPr fontId="48" type="noConversion"/>
  </si>
  <si>
    <r>
      <rPr>
        <b/>
        <sz val="12"/>
        <color indexed="8"/>
        <rFont val="微软雅黑"/>
        <family val="2"/>
        <charset val="134"/>
      </rPr>
      <t>工作人员</t>
    </r>
    <r>
      <rPr>
        <b/>
        <sz val="12"/>
        <color indexed="8"/>
        <rFont val="Arial"/>
        <family val="2"/>
      </rPr>
      <t xml:space="preserve"> STAFF</t>
    </r>
    <phoneticPr fontId="48" type="noConversion"/>
  </si>
  <si>
    <r>
      <rPr>
        <sz val="10"/>
        <color indexed="8"/>
        <rFont val="微软雅黑"/>
        <family val="2"/>
        <charset val="134"/>
      </rPr>
      <t>住宿</t>
    </r>
    <r>
      <rPr>
        <sz val="10"/>
        <color indexed="8"/>
        <rFont val="Arial"/>
        <family val="2"/>
      </rPr>
      <t>Accommodation</t>
    </r>
    <phoneticPr fontId="48" type="noConversion"/>
  </si>
  <si>
    <r>
      <rPr>
        <sz val="10"/>
        <color indexed="8"/>
        <rFont val="微软雅黑"/>
        <family val="2"/>
        <charset val="134"/>
      </rPr>
      <t>用餐</t>
    </r>
    <r>
      <rPr>
        <sz val="10"/>
        <color indexed="8"/>
        <rFont val="Arial"/>
        <family val="2"/>
      </rPr>
      <t xml:space="preserve"> Dining</t>
    </r>
  </si>
  <si>
    <r>
      <rPr>
        <sz val="10"/>
        <color indexed="8"/>
        <rFont val="微软雅黑"/>
        <family val="2"/>
        <charset val="134"/>
      </rPr>
      <t>当地交通、通讯</t>
    </r>
    <r>
      <rPr>
        <sz val="10"/>
        <color indexed="8"/>
        <rFont val="Arial"/>
        <family val="2"/>
      </rPr>
      <t xml:space="preserve"> Local transportation&amp;communication</t>
    </r>
  </si>
  <si>
    <r>
      <rPr>
        <b/>
        <sz val="12"/>
        <rFont val="微软雅黑"/>
        <family val="2"/>
        <charset val="134"/>
      </rPr>
      <t>总计</t>
    </r>
    <phoneticPr fontId="48" type="noConversion"/>
  </si>
  <si>
    <r>
      <rPr>
        <b/>
        <sz val="12"/>
        <rFont val="微软雅黑"/>
        <family val="2"/>
        <charset val="134"/>
      </rPr>
      <t>（不含税</t>
    </r>
    <r>
      <rPr>
        <b/>
        <sz val="12"/>
        <rFont val="Arial"/>
        <family val="2"/>
      </rPr>
      <t xml:space="preserve"> Tax</t>
    </r>
    <r>
      <rPr>
        <b/>
        <sz val="12"/>
        <rFont val="微软雅黑"/>
        <family val="2"/>
        <charset val="134"/>
      </rPr>
      <t>　</t>
    </r>
    <r>
      <rPr>
        <b/>
        <sz val="12"/>
        <rFont val="Arial"/>
        <family val="2"/>
      </rPr>
      <t>excluded</t>
    </r>
    <r>
      <rPr>
        <b/>
        <sz val="12"/>
        <rFont val="微软雅黑"/>
        <family val="2"/>
        <charset val="134"/>
      </rPr>
      <t>）</t>
    </r>
    <rPh sb="1" eb="2">
      <t>bu han</t>
    </rPh>
    <rPh sb="3" eb="4">
      <t>shui</t>
    </rPh>
    <phoneticPr fontId="9" type="noConversion"/>
  </si>
  <si>
    <r>
      <rPr>
        <sz val="10"/>
        <color indexed="8"/>
        <rFont val="微软雅黑"/>
        <family val="2"/>
        <charset val="134"/>
      </rPr>
      <t>随车防疫物资</t>
    </r>
    <r>
      <rPr>
        <sz val="10"/>
        <color indexed="8"/>
        <rFont val="Arial"/>
        <family val="2"/>
      </rPr>
      <t xml:space="preserve"> CH22 </t>
    </r>
    <r>
      <rPr>
        <sz val="10"/>
        <color indexed="8"/>
        <rFont val="微软雅黑"/>
        <family val="2"/>
        <charset val="134"/>
      </rPr>
      <t>防疫包</t>
    </r>
    <phoneticPr fontId="9" type="noConversion"/>
  </si>
  <si>
    <r>
      <rPr>
        <b/>
        <sz val="10"/>
        <rFont val="微软雅黑"/>
        <family val="2"/>
        <charset val="134"/>
      </rPr>
      <t>前期项目人员</t>
    </r>
    <r>
      <rPr>
        <b/>
        <sz val="10"/>
        <rFont val="Arial"/>
        <family val="2"/>
      </rPr>
      <t xml:space="preserve"> Administrative Staff</t>
    </r>
    <phoneticPr fontId="9" type="noConversion"/>
  </si>
  <si>
    <r>
      <rPr>
        <sz val="10"/>
        <rFont val="微软雅黑"/>
        <family val="2"/>
        <charset val="134"/>
      </rPr>
      <t>拍摄点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场地租赁</t>
    </r>
    <r>
      <rPr>
        <sz val="10"/>
        <rFont val="Arial"/>
        <family val="2"/>
      </rPr>
      <t xml:space="preserve"> Area rental</t>
    </r>
    <phoneticPr fontId="48" type="noConversion"/>
  </si>
  <si>
    <r>
      <rPr>
        <sz val="10"/>
        <color indexed="8"/>
        <rFont val="微软雅黑"/>
        <family val="2"/>
        <charset val="134"/>
      </rPr>
      <t>全新白色贝壳椅，租赁</t>
    </r>
    <phoneticPr fontId="48" type="noConversion"/>
  </si>
  <si>
    <r>
      <rPr>
        <sz val="10"/>
        <color indexed="8"/>
        <rFont val="微软雅黑"/>
        <family val="2"/>
        <charset val="134"/>
      </rPr>
      <t>项</t>
    </r>
    <r>
      <rPr>
        <sz val="10"/>
        <color indexed="8"/>
        <rFont val="Arial"/>
        <family val="2"/>
      </rPr>
      <t xml:space="preserve"> Term</t>
    </r>
    <phoneticPr fontId="48" type="noConversion"/>
  </si>
  <si>
    <r>
      <rPr>
        <sz val="10"/>
        <color indexed="8"/>
        <rFont val="微软雅黑"/>
        <family val="2"/>
        <charset val="134"/>
      </rPr>
      <t>全新圆桌租赁</t>
    </r>
    <phoneticPr fontId="48" type="noConversion"/>
  </si>
  <si>
    <r>
      <rPr>
        <sz val="10"/>
        <color indexed="8"/>
        <rFont val="微软雅黑"/>
        <family val="2"/>
        <charset val="134"/>
      </rPr>
      <t>产品讲座</t>
    </r>
    <r>
      <rPr>
        <sz val="10"/>
        <color indexed="8"/>
        <rFont val="Arial"/>
        <family val="2"/>
      </rPr>
      <t>Q&amp;A</t>
    </r>
    <r>
      <rPr>
        <sz val="10"/>
        <color indexed="8"/>
        <rFont val="微软雅黑"/>
        <family val="2"/>
        <charset val="134"/>
      </rPr>
      <t>用水</t>
    </r>
    <phoneticPr fontId="9" type="noConversion"/>
  </si>
  <si>
    <r>
      <rPr>
        <sz val="10"/>
        <color indexed="8"/>
        <rFont val="微软雅黑"/>
        <family val="2"/>
        <charset val="134"/>
      </rPr>
      <t>晚宴装饰用品</t>
    </r>
    <phoneticPr fontId="9" type="noConversion"/>
  </si>
  <si>
    <r>
      <rPr>
        <sz val="10"/>
        <rFont val="微软雅黑"/>
        <family val="2"/>
        <charset val="134"/>
      </rPr>
      <t>探寻中国剩余物料</t>
    </r>
    <phoneticPr fontId="9" type="noConversion"/>
  </si>
  <si>
    <r>
      <rPr>
        <sz val="10"/>
        <rFont val="微软雅黑"/>
        <family val="2"/>
        <charset val="134"/>
      </rPr>
      <t>必须是</t>
    </r>
    <r>
      <rPr>
        <sz val="10"/>
        <rFont val="Arial"/>
        <family val="2"/>
      </rPr>
      <t xml:space="preserve">SGM </t>
    </r>
    <r>
      <rPr>
        <sz val="10"/>
        <rFont val="微软雅黑"/>
        <family val="2"/>
        <charset val="134"/>
      </rPr>
      <t>车辆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工作车</t>
    </r>
    <r>
      <rPr>
        <sz val="10"/>
        <rFont val="Arial"/>
        <family val="2"/>
      </rPr>
      <t xml:space="preserve"> SGM</t>
    </r>
    <r>
      <rPr>
        <sz val="10"/>
        <rFont val="微软雅黑"/>
        <family val="2"/>
        <charset val="134"/>
      </rPr>
      <t>帮忙借经销商车辆</t>
    </r>
    <phoneticPr fontId="48" type="noConversion"/>
  </si>
  <si>
    <r>
      <rPr>
        <sz val="10"/>
        <rFont val="微软雅黑"/>
        <family val="2"/>
        <charset val="134"/>
      </rPr>
      <t>项目执行人员</t>
    </r>
    <phoneticPr fontId="48" type="noConversion"/>
  </si>
  <si>
    <t>GPS</t>
    <phoneticPr fontId="9" type="noConversion"/>
  </si>
  <si>
    <r>
      <t>QA</t>
    </r>
    <r>
      <rPr>
        <sz val="10"/>
        <rFont val="微软雅黑"/>
        <family val="2"/>
        <charset val="134"/>
      </rPr>
      <t>音响</t>
    </r>
    <r>
      <rPr>
        <sz val="10"/>
        <rFont val="Arial"/>
        <family val="2"/>
      </rPr>
      <t xml:space="preserve"> sound </t>
    </r>
    <r>
      <rPr>
        <sz val="10"/>
        <rFont val="微软雅黑"/>
        <family val="2"/>
        <charset val="134"/>
      </rPr>
      <t>（如果酒店有，用酒店的）</t>
    </r>
    <phoneticPr fontId="48" type="noConversion"/>
  </si>
  <si>
    <r>
      <t>QA</t>
    </r>
    <r>
      <rPr>
        <sz val="10"/>
        <rFont val="微软雅黑"/>
        <family val="2"/>
        <charset val="134"/>
      </rPr>
      <t>无线手持话筒</t>
    </r>
    <r>
      <rPr>
        <sz val="10"/>
        <rFont val="Arial"/>
        <family val="2"/>
      </rPr>
      <t xml:space="preserve">  Wireless handheld microphone</t>
    </r>
    <r>
      <rPr>
        <sz val="10"/>
        <rFont val="微软雅黑"/>
        <family val="2"/>
        <charset val="134"/>
      </rPr>
      <t>（如果酒店有，用酒店的）</t>
    </r>
    <phoneticPr fontId="48" type="noConversion"/>
  </si>
  <si>
    <r>
      <t>QA</t>
    </r>
    <r>
      <rPr>
        <sz val="10"/>
        <rFont val="微软雅黑"/>
        <family val="2"/>
        <charset val="134"/>
      </rPr>
      <t>调音台</t>
    </r>
    <r>
      <rPr>
        <sz val="10"/>
        <rFont val="Arial"/>
        <family val="2"/>
      </rPr>
      <t xml:space="preserve">QA mixer </t>
    </r>
    <r>
      <rPr>
        <sz val="10"/>
        <rFont val="微软雅黑"/>
        <family val="2"/>
        <charset val="134"/>
      </rPr>
      <t>（如果酒店有，用酒店的）</t>
    </r>
    <phoneticPr fontId="48" type="noConversion"/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</si>
  <si>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餐券</t>
    </r>
    <r>
      <rPr>
        <sz val="10"/>
        <color indexed="8"/>
        <rFont val="Arial"/>
        <family val="2"/>
      </rPr>
      <t xml:space="preserve"> Paper Craft - Meal coupon</t>
    </r>
    <phoneticPr fontId="48" type="noConversion"/>
  </si>
  <si>
    <r>
      <rPr>
        <sz val="10"/>
        <color indexed="8"/>
        <rFont val="微软雅黑"/>
        <family val="2"/>
        <charset val="134"/>
      </rPr>
      <t>鲜花服务</t>
    </r>
    <r>
      <rPr>
        <sz val="10"/>
        <color indexed="8"/>
        <rFont val="Arial"/>
        <family val="2"/>
      </rPr>
      <t xml:space="preserve"> Flower service </t>
    </r>
    <r>
      <rPr>
        <sz val="10"/>
        <color indexed="8"/>
        <rFont val="微软雅黑"/>
        <family val="2"/>
        <charset val="134"/>
      </rPr>
      <t>讲座桌花</t>
    </r>
    <phoneticPr fontId="48" type="noConversion"/>
  </si>
  <si>
    <r>
      <t xml:space="preserve">MARTIN 54*3W </t>
    </r>
    <r>
      <rPr>
        <sz val="10"/>
        <rFont val="微软雅黑"/>
        <family val="2"/>
        <charset val="134"/>
      </rPr>
      <t>面光灯</t>
    </r>
    <phoneticPr fontId="9" type="noConversion"/>
  </si>
  <si>
    <r>
      <t>LED</t>
    </r>
    <r>
      <rPr>
        <sz val="10"/>
        <rFont val="微软雅黑"/>
        <family val="2"/>
        <charset val="134"/>
      </rPr>
      <t>灯</t>
    </r>
    <r>
      <rPr>
        <sz val="10"/>
        <rFont val="Arial"/>
        <family val="2"/>
      </rPr>
      <t xml:space="preserve">  LED Light  </t>
    </r>
    <phoneticPr fontId="48" type="noConversion"/>
  </si>
  <si>
    <r>
      <rPr>
        <sz val="10"/>
        <rFont val="微软雅黑"/>
        <family val="2"/>
        <charset val="134"/>
      </rPr>
      <t>电视提词器</t>
    </r>
    <phoneticPr fontId="9" type="noConversion"/>
  </si>
  <si>
    <r>
      <rPr>
        <sz val="10"/>
        <color indexed="8"/>
        <rFont val="微软雅黑"/>
        <family val="2"/>
        <charset val="134"/>
      </rPr>
      <t>提词器外壳</t>
    </r>
    <phoneticPr fontId="9" type="noConversion"/>
  </si>
  <si>
    <r>
      <rPr>
        <sz val="10"/>
        <color indexed="8"/>
        <rFont val="微软雅黑"/>
        <family val="2"/>
        <charset val="134"/>
      </rPr>
      <t>个</t>
    </r>
    <r>
      <rPr>
        <sz val="10"/>
        <color indexed="8"/>
        <rFont val="Arial"/>
        <family val="2"/>
      </rPr>
      <t xml:space="preserve"> Piece</t>
    </r>
    <phoneticPr fontId="9" type="noConversion"/>
  </si>
  <si>
    <r>
      <rPr>
        <sz val="10"/>
        <color indexed="8"/>
        <rFont val="微软雅黑"/>
        <family val="2"/>
        <charset val="134"/>
      </rPr>
      <t>白色烤漆</t>
    </r>
    <phoneticPr fontId="9" type="noConversion"/>
  </si>
  <si>
    <r>
      <rPr>
        <sz val="10"/>
        <rFont val="微软雅黑"/>
        <family val="2"/>
        <charset val="134"/>
      </rPr>
      <t>立体字</t>
    </r>
    <r>
      <rPr>
        <sz val="10"/>
        <rFont val="Arial"/>
        <family val="2"/>
      </rPr>
      <t>-XT5</t>
    </r>
    <r>
      <rPr>
        <sz val="10"/>
        <rFont val="微软雅黑"/>
        <family val="2"/>
        <charset val="134"/>
      </rPr>
      <t>和</t>
    </r>
    <r>
      <rPr>
        <sz val="10"/>
        <rFont val="Arial"/>
        <family val="2"/>
      </rPr>
      <t>XT6</t>
    </r>
    <phoneticPr fontId="9" type="noConversion"/>
  </si>
  <si>
    <r>
      <rPr>
        <sz val="10"/>
        <rFont val="微软雅黑"/>
        <family val="2"/>
        <charset val="134"/>
      </rPr>
      <t>白色烤漆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</si>
  <si>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专业摄影师</t>
    </r>
    <phoneticPr fontId="48" type="noConversion"/>
  </si>
  <si>
    <r>
      <rPr>
        <sz val="10"/>
        <rFont val="微软雅黑"/>
        <family val="2"/>
        <charset val="134"/>
      </rPr>
      <t>三众安排，预拍摄</t>
    </r>
    <r>
      <rPr>
        <sz val="10"/>
        <rFont val="Arial"/>
        <family val="2"/>
      </rPr>
      <t>2</t>
    </r>
    <r>
      <rPr>
        <sz val="10"/>
        <rFont val="微软雅黑"/>
        <family val="2"/>
        <charset val="134"/>
      </rPr>
      <t>天</t>
    </r>
    <phoneticPr fontId="48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</si>
  <si>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图片云直播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</si>
  <si>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图片剪辑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</si>
  <si>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航拍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</si>
  <si>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高级摄像师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</si>
  <si>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调色</t>
    </r>
    <phoneticPr fontId="9" type="noConversion"/>
  </si>
  <si>
    <r>
      <rPr>
        <sz val="10"/>
        <rFont val="微软雅黑"/>
        <family val="2"/>
        <charset val="134"/>
      </rPr>
      <t>摄影摄像相关</t>
    </r>
    <r>
      <rPr>
        <sz val="10"/>
        <rFont val="Arial"/>
        <family val="2"/>
      </rPr>
      <t>-30S</t>
    </r>
    <r>
      <rPr>
        <sz val="10"/>
        <rFont val="微软雅黑"/>
        <family val="2"/>
        <charset val="134"/>
      </rPr>
      <t>视频剪辑</t>
    </r>
    <phoneticPr fontId="9" type="noConversion"/>
  </si>
  <si>
    <r>
      <rPr>
        <sz val="10"/>
        <color indexed="8"/>
        <rFont val="微软雅黑"/>
        <family val="2"/>
        <charset val="134"/>
      </rPr>
      <t>手机</t>
    </r>
    <phoneticPr fontId="9" type="noConversion"/>
  </si>
  <si>
    <r>
      <rPr>
        <sz val="10"/>
        <color indexed="8"/>
        <rFont val="微软雅黑"/>
        <family val="2"/>
        <charset val="134"/>
      </rPr>
      <t>随车物料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数据线</t>
    </r>
    <phoneticPr fontId="9" type="noConversion"/>
  </si>
  <si>
    <r>
      <rPr>
        <sz val="10"/>
        <color indexed="8"/>
        <rFont val="微软雅黑"/>
        <family val="2"/>
        <charset val="134"/>
      </rPr>
      <t>零食袋</t>
    </r>
    <phoneticPr fontId="9" type="noConversion"/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</si>
  <si>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Arial"/>
        <family val="2"/>
      </rPr>
      <t>-</t>
    </r>
    <r>
      <rPr>
        <sz val="10"/>
        <color indexed="8"/>
        <rFont val="微软雅黑"/>
        <family val="2"/>
        <charset val="134"/>
      </rPr>
      <t>手卡</t>
    </r>
    <phoneticPr fontId="9" type="noConversion"/>
  </si>
  <si>
    <r>
      <rPr>
        <sz val="10"/>
        <color indexed="8"/>
        <rFont val="微软雅黑"/>
        <family val="2"/>
        <charset val="134"/>
      </rPr>
      <t>工作人员胸卡</t>
    </r>
    <phoneticPr fontId="9" type="noConversion"/>
  </si>
  <si>
    <r>
      <rPr>
        <sz val="10"/>
        <color indexed="8"/>
        <rFont val="微软雅黑"/>
        <family val="2"/>
        <charset val="134"/>
      </rPr>
      <t>手环</t>
    </r>
    <r>
      <rPr>
        <sz val="10"/>
        <color indexed="8"/>
        <rFont val="Arial"/>
        <family val="2"/>
      </rPr>
      <t xml:space="preserve">  </t>
    </r>
    <phoneticPr fontId="9" type="noConversion"/>
  </si>
  <si>
    <r>
      <rPr>
        <sz val="10"/>
        <color indexed="8"/>
        <rFont val="微软雅黑"/>
        <family val="2"/>
        <charset val="134"/>
      </rPr>
      <t>工作服</t>
    </r>
    <phoneticPr fontId="9" type="noConversion"/>
  </si>
  <si>
    <r>
      <t>XT5 XT6</t>
    </r>
    <r>
      <rPr>
        <sz val="10"/>
        <rFont val="微软雅黑"/>
        <family val="2"/>
        <charset val="134"/>
      </rPr>
      <t>试驾分组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方便第二天换车</t>
    </r>
    <phoneticPr fontId="9" type="noConversion"/>
  </si>
  <si>
    <r>
      <rPr>
        <b/>
        <sz val="12"/>
        <rFont val="微软雅黑"/>
        <family val="2"/>
        <charset val="134"/>
      </rPr>
      <t>小计</t>
    </r>
    <phoneticPr fontId="9" type="noConversion"/>
  </si>
  <si>
    <t>序号</t>
    <phoneticPr fontId="9" type="noConversion"/>
  </si>
  <si>
    <r>
      <rPr>
        <b/>
        <sz val="9"/>
        <rFont val="微软雅黑"/>
        <family val="2"/>
        <charset val="134"/>
      </rPr>
      <t>明细</t>
    </r>
    <phoneticPr fontId="9" type="noConversion"/>
  </si>
  <si>
    <r>
      <rPr>
        <b/>
        <sz val="9"/>
        <rFont val="微软雅黑"/>
        <family val="2"/>
        <charset val="134"/>
      </rPr>
      <t>金额</t>
    </r>
    <phoneticPr fontId="9" type="noConversion"/>
  </si>
  <si>
    <r>
      <t xml:space="preserve">Event:       </t>
    </r>
    <r>
      <rPr>
        <sz val="10"/>
        <rFont val="微软雅黑"/>
        <family val="2"/>
        <charset val="134"/>
      </rPr>
      <t>凯迪拉克</t>
    </r>
    <r>
      <rPr>
        <sz val="10"/>
        <rFont val="Arial"/>
        <family val="2"/>
      </rPr>
      <t>48V</t>
    </r>
    <r>
      <rPr>
        <sz val="10"/>
        <rFont val="微软雅黑"/>
        <family val="2"/>
        <charset val="134"/>
      </rPr>
      <t>全国媒体试驾</t>
    </r>
    <phoneticPr fontId="41" type="noConversion"/>
  </si>
  <si>
    <r>
      <rPr>
        <b/>
        <sz val="10"/>
        <color theme="0"/>
        <rFont val="微软雅黑"/>
        <family val="2"/>
        <charset val="134"/>
      </rPr>
      <t>项目</t>
    </r>
    <r>
      <rPr>
        <b/>
        <sz val="10"/>
        <color theme="0"/>
        <rFont val="Arial"/>
        <family val="2"/>
      </rPr>
      <t xml:space="preserve"> Item </t>
    </r>
  </si>
  <si>
    <r>
      <rPr>
        <b/>
        <sz val="10"/>
        <color theme="0"/>
        <rFont val="微软雅黑"/>
        <family val="2"/>
        <charset val="134"/>
      </rPr>
      <t>明细</t>
    </r>
    <r>
      <rPr>
        <b/>
        <sz val="10"/>
        <color theme="0"/>
        <rFont val="Arial"/>
        <family val="2"/>
      </rPr>
      <t xml:space="preserve"> Description</t>
    </r>
  </si>
  <si>
    <r>
      <rPr>
        <b/>
        <sz val="10"/>
        <color indexed="9"/>
        <rFont val="微软雅黑"/>
        <family val="2"/>
        <charset val="134"/>
      </rPr>
      <t>次数</t>
    </r>
    <r>
      <rPr>
        <b/>
        <sz val="10"/>
        <color indexed="9"/>
        <rFont val="Arial"/>
        <family val="2"/>
      </rPr>
      <t xml:space="preserve"> Time</t>
    </r>
  </si>
  <si>
    <r>
      <rPr>
        <b/>
        <sz val="10"/>
        <color indexed="9"/>
        <rFont val="微软雅黑"/>
        <family val="2"/>
        <charset val="134"/>
      </rPr>
      <t>数量</t>
    </r>
    <r>
      <rPr>
        <b/>
        <sz val="10"/>
        <color indexed="9"/>
        <rFont val="Arial"/>
        <family val="2"/>
      </rPr>
      <t xml:space="preserve"> Qty.</t>
    </r>
  </si>
  <si>
    <r>
      <rPr>
        <b/>
        <sz val="10"/>
        <color indexed="9"/>
        <rFont val="微软雅黑"/>
        <family val="2"/>
        <charset val="134"/>
      </rPr>
      <t>备注</t>
    </r>
    <r>
      <rPr>
        <b/>
        <sz val="10"/>
        <color indexed="9"/>
        <rFont val="Arial"/>
        <family val="2"/>
      </rPr>
      <t xml:space="preserve"> Remark</t>
    </r>
  </si>
  <si>
    <r>
      <rPr>
        <sz val="10"/>
        <rFont val="微软雅黑"/>
        <family val="2"/>
        <charset val="134"/>
      </rPr>
      <t>客房要求</t>
    </r>
    <r>
      <rPr>
        <sz val="10"/>
        <rFont val="Arial"/>
        <family val="2"/>
      </rPr>
      <t>/Room request</t>
    </r>
    <r>
      <rPr>
        <sz val="10"/>
        <rFont val="微软雅黑"/>
        <family val="2"/>
        <charset val="134"/>
      </rPr>
      <t xml:space="preserve">：
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 xml:space="preserve">、电话：开通国内长途、关闭国际长途
</t>
    </r>
    <r>
      <rPr>
        <sz val="10"/>
        <rFont val="Arial"/>
        <family val="2"/>
      </rPr>
      <t>telephone:open the domestic , close  the international
2</t>
    </r>
    <r>
      <rPr>
        <sz val="10"/>
        <rFont val="微软雅黑"/>
        <family val="2"/>
        <charset val="134"/>
      </rPr>
      <t xml:space="preserve">、网络：可宽带上网
</t>
    </r>
    <r>
      <rPr>
        <sz val="10"/>
        <rFont val="Arial"/>
        <family val="2"/>
      </rPr>
      <t>network: broadband Internet access
3</t>
    </r>
    <r>
      <rPr>
        <sz val="10"/>
        <rFont val="微软雅黑"/>
        <family val="2"/>
        <charset val="134"/>
      </rPr>
      <t>、关闭</t>
    </r>
    <r>
      <rPr>
        <sz val="10"/>
        <rFont val="Arial"/>
        <family val="2"/>
      </rPr>
      <t>MINI BAR</t>
    </r>
    <r>
      <rPr>
        <sz val="10"/>
        <rFont val="微软雅黑"/>
        <family val="2"/>
        <charset val="134"/>
      </rPr>
      <t xml:space="preserve">、洗衣服务、签单权以及房间内可能有的收费项目（如收费电视等）
</t>
    </r>
    <r>
      <rPr>
        <sz val="10"/>
        <rFont val="Arial"/>
        <family val="2"/>
      </rPr>
      <t>close MINI BAR, laundry service and the room may have charging items (e.g., pay TV, etc.)
4</t>
    </r>
    <r>
      <rPr>
        <sz val="10"/>
        <rFont val="微软雅黑"/>
        <family val="2"/>
        <charset val="134"/>
      </rPr>
      <t xml:space="preserve">、早餐：均含一早
</t>
    </r>
    <r>
      <rPr>
        <sz val="10"/>
        <rFont val="Arial"/>
        <family val="2"/>
      </rPr>
      <t>breakfast for one person
5</t>
    </r>
    <r>
      <rPr>
        <sz val="10"/>
        <rFont val="微软雅黑"/>
        <family val="2"/>
        <charset val="134"/>
      </rPr>
      <t xml:space="preserve">、环境：干净、舒适、相对安静（尤其针是媒体）。媒体房间尽量保证大床房，房间朝向相对采光好，空气流通，无异味，房型尽量规整宽阔统一
</t>
    </r>
    <r>
      <rPr>
        <sz val="10"/>
        <rFont val="Arial"/>
        <family val="2"/>
      </rPr>
      <t xml:space="preserve"> environment: clean, comfortable, relatively quiet (especially for the media).Keep one bed room, media room  at relatively daylighting is good, the air circulation, no peculiar smell, room neat wide unified as far as possible
6</t>
    </r>
    <r>
      <rPr>
        <sz val="10"/>
        <rFont val="微软雅黑"/>
        <family val="2"/>
        <charset val="134"/>
      </rPr>
      <t>、客房数量：确定好数量后允许再上下浮动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 xml:space="preserve">％
</t>
    </r>
    <r>
      <rPr>
        <sz val="10"/>
        <rFont val="Arial"/>
        <family val="2"/>
      </rPr>
      <t>guest room number: make sure good quantity allowed to fluctuate 10% again
7</t>
    </r>
    <r>
      <rPr>
        <sz val="10"/>
        <rFont val="微软雅黑"/>
        <family val="2"/>
        <charset val="134"/>
      </rPr>
      <t>、酒店电梯间、走廊显示屏及房间开机画面，要播放</t>
    </r>
    <r>
      <rPr>
        <sz val="10"/>
        <rFont val="Arial"/>
        <family val="2"/>
      </rPr>
      <t>SGM</t>
    </r>
    <r>
      <rPr>
        <sz val="10"/>
        <rFont val="微软雅黑"/>
        <family val="2"/>
        <charset val="134"/>
      </rPr>
      <t>的主</t>
    </r>
    <r>
      <rPr>
        <sz val="10"/>
        <rFont val="Arial"/>
        <family val="2"/>
      </rPr>
      <t>KV
the hotel elevator, corridor boot screen, screen and room to play SGM KV
Hotel check-in counter</t>
    </r>
    <r>
      <rPr>
        <sz val="10"/>
        <rFont val="微软雅黑"/>
        <family val="2"/>
        <charset val="134"/>
      </rPr>
      <t xml:space="preserve">：
</t>
    </r>
    <r>
      <rPr>
        <sz val="10"/>
        <rFont val="Arial"/>
        <family val="2"/>
      </rPr>
      <t>8</t>
    </r>
    <r>
      <rPr>
        <sz val="10"/>
        <rFont val="微软雅黑"/>
        <family val="2"/>
        <charset val="134"/>
      </rPr>
      <t xml:space="preserve">、酒店大堂门口媒体签到台，允许背板搭建，酒店提供签到桌、桌布座椅、鲜花，酒店大堂不允许有其他品牌的相关签到物品
</t>
    </r>
    <r>
      <rPr>
        <sz val="10"/>
        <rFont val="Arial"/>
        <family val="2"/>
      </rPr>
      <t>The hotel lobby entrance media check-in desk allows the back board to be set up, the hotel provides the check-in table, tablecloth seat, flowers, the hotel lobby is not allowed to have other brand related check-in items</t>
    </r>
  </si>
  <si>
    <r>
      <rPr>
        <sz val="10"/>
        <rFont val="微软雅黑"/>
        <family val="2"/>
        <charset val="134"/>
      </rPr>
      <t>公付房费</t>
    </r>
  </si>
  <si>
    <r>
      <rPr>
        <sz val="10"/>
        <color theme="1"/>
        <rFont val="微软雅黑"/>
        <family val="2"/>
        <charset val="134"/>
      </rPr>
      <t>房内</t>
    </r>
    <r>
      <rPr>
        <sz val="10"/>
        <color theme="1"/>
        <rFont val="Arial"/>
        <family val="2"/>
      </rPr>
      <t>welcome package</t>
    </r>
    <r>
      <rPr>
        <sz val="10"/>
        <color theme="1"/>
        <rFont val="微软雅黑"/>
        <family val="2"/>
        <charset val="134"/>
      </rPr>
      <t>：甜点、水果等</t>
    </r>
    <r>
      <rPr>
        <sz val="10"/>
        <color theme="1"/>
        <rFont val="Arial"/>
        <family val="2"/>
      </rPr>
      <t>Desert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fruit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etc</t>
    </r>
    <r>
      <rPr>
        <sz val="10"/>
        <color theme="1"/>
        <rFont val="微软雅黑"/>
        <family val="2"/>
        <charset val="134"/>
      </rPr>
      <t>。</t>
    </r>
    <phoneticPr fontId="41" type="noConversion"/>
  </si>
  <si>
    <r>
      <rPr>
        <sz val="10"/>
        <color theme="1"/>
        <rFont val="微软雅黑"/>
        <family val="2"/>
        <charset val="134"/>
      </rPr>
      <t xml:space="preserve">媒体欢迎小食
</t>
    </r>
    <r>
      <rPr>
        <sz val="10"/>
        <color theme="1"/>
        <rFont val="Arial"/>
        <family val="2"/>
      </rPr>
      <t>welcome package</t>
    </r>
  </si>
  <si>
    <r>
      <rPr>
        <sz val="10"/>
        <color theme="1"/>
        <rFont val="微软雅黑"/>
        <family val="2"/>
        <charset val="134"/>
      </rPr>
      <t xml:space="preserve">房内
</t>
    </r>
    <r>
      <rPr>
        <sz val="10"/>
        <color theme="1"/>
        <rFont val="Arial"/>
        <family val="2"/>
      </rPr>
      <t>welcome package</t>
    </r>
    <phoneticPr fontId="41" type="noConversion"/>
  </si>
  <si>
    <r>
      <rPr>
        <sz val="10"/>
        <rFont val="微软雅黑"/>
        <family val="2"/>
        <charset val="134"/>
      </rPr>
      <t>媒体用餐</t>
    </r>
    <r>
      <rPr>
        <sz val="10"/>
        <rFont val="Arial"/>
        <family val="2"/>
      </rPr>
      <t>/media dinner</t>
    </r>
    <r>
      <rPr>
        <sz val="10"/>
        <rFont val="微软雅黑"/>
        <family val="2"/>
        <charset val="134"/>
      </rPr>
      <t xml:space="preserve">：
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 xml:space="preserve">、餐厅门口需放置与活动相关的指示牌，方便客人找寻。
</t>
    </r>
    <r>
      <rPr>
        <sz val="10"/>
        <rFont val="Arial"/>
        <family val="2"/>
      </rPr>
      <t>At the door of the restaurant, there should be a signage related to the activity to facilitate the search.
2</t>
    </r>
    <r>
      <rPr>
        <sz val="10"/>
        <rFont val="微软雅黑"/>
        <family val="2"/>
        <charset val="134"/>
      </rPr>
      <t>、酒店需事先准备自助晚餐券。酒店在媒体用餐后根据收集到的实际餐券与</t>
    </r>
    <r>
      <rPr>
        <sz val="10"/>
        <rFont val="Arial"/>
        <family val="2"/>
      </rPr>
      <t>SGM</t>
    </r>
    <r>
      <rPr>
        <sz val="10"/>
        <rFont val="微软雅黑"/>
        <family val="2"/>
        <charset val="134"/>
      </rPr>
      <t xml:space="preserve">结算费用。
</t>
    </r>
    <r>
      <rPr>
        <sz val="10"/>
        <rFont val="Arial"/>
        <family val="2"/>
      </rPr>
      <t>The hotel should prepare the buffet dinner voucher in advance. The hotel will settle the fees according to the actual meal coupon and SGM after the media meal</t>
    </r>
  </si>
  <si>
    <r>
      <rPr>
        <sz val="10"/>
        <rFont val="微软雅黑"/>
        <family val="2"/>
        <charset val="134"/>
      </rPr>
      <t xml:space="preserve">用餐
</t>
    </r>
    <r>
      <rPr>
        <sz val="10"/>
        <rFont val="Arial"/>
        <family val="2"/>
      </rPr>
      <t>Meal</t>
    </r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</si>
  <si>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</si>
  <si>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</si>
  <si>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</si>
  <si>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</si>
  <si>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</si>
  <si>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</si>
  <si>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</si>
  <si>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</si>
  <si>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</si>
  <si>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</si>
  <si>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</si>
  <si>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</si>
  <si>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</si>
  <si>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</si>
  <si>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</si>
  <si>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酒店自助晚餐
需含软饮畅饮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</si>
  <si>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r>
      <rPr>
        <sz val="10"/>
        <rFont val="微软雅黑"/>
        <family val="2"/>
        <charset val="134"/>
      </rPr>
      <t xml:space="preserve">场地租赁
</t>
    </r>
    <r>
      <rPr>
        <sz val="10"/>
        <rFont val="Arial"/>
        <family val="2"/>
      </rPr>
      <t>Site lease</t>
    </r>
  </si>
  <si>
    <r>
      <rPr>
        <sz val="10"/>
        <rFont val="微软雅黑"/>
        <family val="2"/>
        <charset val="134"/>
      </rPr>
      <t>产品讲座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 xml:space="preserve">场地租赁
</t>
    </r>
    <r>
      <rPr>
        <sz val="10"/>
        <rFont val="Arial"/>
        <family val="2"/>
      </rPr>
      <t>Workshop</t>
    </r>
    <phoneticPr fontId="41" type="noConversion"/>
  </si>
  <si>
    <r>
      <rPr>
        <sz val="10"/>
        <rFont val="微软雅黑"/>
        <family val="2"/>
        <charset val="134"/>
      </rPr>
      <t xml:space="preserve">媒体答疑场地租赁
</t>
    </r>
    <r>
      <rPr>
        <sz val="10"/>
        <rFont val="Arial"/>
        <family val="2"/>
      </rPr>
      <t>QA</t>
    </r>
    <phoneticPr fontId="41" type="noConversion"/>
  </si>
  <si>
    <r>
      <rPr>
        <sz val="10"/>
        <rFont val="微软雅黑"/>
        <family val="2"/>
        <charset val="134"/>
      </rPr>
      <t xml:space="preserve">推荐拍摄点场地费
</t>
    </r>
    <r>
      <rPr>
        <sz val="10"/>
        <rFont val="Arial"/>
        <family val="2"/>
      </rPr>
      <t>Location fee</t>
    </r>
  </si>
  <si>
    <r>
      <rPr>
        <sz val="10"/>
        <rFont val="微软雅黑"/>
        <family val="2"/>
        <charset val="134"/>
      </rPr>
      <t>推荐拍摄点场地费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 xml:space="preserve">酒店拍摄
</t>
    </r>
    <r>
      <rPr>
        <sz val="10"/>
        <rFont val="Arial"/>
        <family val="2"/>
      </rPr>
      <t>Location fee</t>
    </r>
    <phoneticPr fontId="41" type="noConversion"/>
  </si>
  <si>
    <r>
      <rPr>
        <sz val="10"/>
        <rFont val="微软雅黑"/>
        <family val="2"/>
        <charset val="134"/>
      </rPr>
      <t xml:space="preserve">推荐拍摄点场地费
</t>
    </r>
    <r>
      <rPr>
        <sz val="10"/>
        <rFont val="Arial"/>
        <family val="2"/>
      </rPr>
      <t>Location fee</t>
    </r>
    <phoneticPr fontId="41" type="noConversion"/>
  </si>
  <si>
    <r>
      <t>Transportation/</t>
    </r>
    <r>
      <rPr>
        <b/>
        <sz val="10"/>
        <rFont val="微软雅黑"/>
        <family val="2"/>
        <charset val="134"/>
      </rPr>
      <t>大巴需求（根据媒体具体航班调整需求）</t>
    </r>
  </si>
  <si>
    <r>
      <rPr>
        <sz val="10"/>
        <rFont val="微软雅黑"/>
        <family val="2"/>
        <charset val="134"/>
      </rPr>
      <t>工作人员备车</t>
    </r>
    <r>
      <rPr>
        <sz val="10"/>
        <rFont val="Arial"/>
        <family val="2"/>
      </rPr>
      <t>/VIP</t>
    </r>
    <r>
      <rPr>
        <sz val="10"/>
        <rFont val="微软雅黑"/>
        <family val="2"/>
        <charset val="134"/>
      </rPr>
      <t xml:space="preserve">接送机（全天使用）
</t>
    </r>
    <r>
      <rPr>
        <sz val="10"/>
        <rFont val="Arial"/>
        <family val="2"/>
      </rPr>
      <t>Staff hotel car reserce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all day</t>
    </r>
    <r>
      <rPr>
        <sz val="10"/>
        <rFont val="微软雅黑"/>
        <family val="2"/>
        <charset val="134"/>
      </rPr>
      <t>）</t>
    </r>
    <phoneticPr fontId="41" type="noConversion"/>
  </si>
  <si>
    <r>
      <rPr>
        <sz val="10"/>
        <rFont val="微软雅黑"/>
        <family val="2"/>
        <charset val="134"/>
      </rPr>
      <t>媒体接机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机场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(A-H)
Media pick up(A-H)</t>
    </r>
  </si>
  <si>
    <r>
      <rPr>
        <sz val="10"/>
        <rFont val="微软雅黑"/>
        <family val="2"/>
        <charset val="134"/>
      </rPr>
      <t>专车</t>
    </r>
    <phoneticPr fontId="41" type="noConversion"/>
  </si>
  <si>
    <r>
      <t>35</t>
    </r>
    <r>
      <rPr>
        <sz val="10"/>
        <rFont val="微软雅黑"/>
        <family val="2"/>
        <charset val="134"/>
      </rPr>
      <t>座中巴</t>
    </r>
    <phoneticPr fontId="41" type="noConversion"/>
  </si>
  <si>
    <r>
      <t>19</t>
    </r>
    <r>
      <rPr>
        <sz val="10"/>
        <rFont val="微软雅黑"/>
        <family val="2"/>
        <charset val="134"/>
      </rPr>
      <t>座考斯特</t>
    </r>
    <r>
      <rPr>
        <sz val="10"/>
        <rFont val="Arial"/>
        <family val="2"/>
      </rPr>
      <t>/Coaster</t>
    </r>
    <phoneticPr fontId="41" type="noConversion"/>
  </si>
  <si>
    <r>
      <rPr>
        <sz val="10"/>
        <rFont val="微软雅黑"/>
        <family val="2"/>
        <charset val="134"/>
      </rPr>
      <t>媒体送机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机场（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 xml:space="preserve">）
</t>
    </r>
    <r>
      <rPr>
        <sz val="10"/>
        <rFont val="Arial"/>
        <family val="2"/>
      </rPr>
      <t xml:space="preserve">Media delivery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>）</t>
    </r>
  </si>
  <si>
    <r>
      <t>About Media/</t>
    </r>
    <r>
      <rPr>
        <b/>
        <sz val="10"/>
        <rFont val="微软雅黑"/>
        <family val="2"/>
        <charset val="134"/>
      </rPr>
      <t>媒体相关</t>
    </r>
  </si>
  <si>
    <r>
      <rPr>
        <sz val="10"/>
        <rFont val="微软雅黑"/>
        <family val="2"/>
        <charset val="134"/>
      </rPr>
      <t>备用金</t>
    </r>
    <phoneticPr fontId="41" type="noConversion"/>
  </si>
  <si>
    <r>
      <rPr>
        <sz val="10"/>
        <rFont val="微软雅黑"/>
        <family val="2"/>
        <charset val="134"/>
      </rPr>
      <t>总计（</t>
    </r>
    <r>
      <rPr>
        <sz val="10"/>
        <rFont val="Arial"/>
        <family val="2"/>
      </rPr>
      <t>Net</t>
    </r>
    <r>
      <rPr>
        <sz val="10"/>
        <rFont val="微软雅黑"/>
        <family val="2"/>
        <charset val="134"/>
      </rPr>
      <t>）</t>
    </r>
  </si>
  <si>
    <r>
      <rPr>
        <b/>
        <sz val="10"/>
        <rFont val="微软雅黑"/>
        <family val="2"/>
        <charset val="134"/>
      </rPr>
      <t>总计（不含增值税</t>
    </r>
    <r>
      <rPr>
        <b/>
        <sz val="10"/>
        <rFont val="Arial"/>
        <family val="2"/>
      </rPr>
      <t>6%</t>
    </r>
    <r>
      <rPr>
        <b/>
        <sz val="10"/>
        <rFont val="微软雅黑"/>
        <family val="2"/>
        <charset val="134"/>
      </rPr>
      <t>）</t>
    </r>
  </si>
  <si>
    <r>
      <rPr>
        <sz val="10"/>
        <rFont val="微软雅黑"/>
        <family val="2"/>
        <charset val="134"/>
      </rPr>
      <t>旅行社相关</t>
    </r>
    <phoneticPr fontId="9" type="noConversion"/>
  </si>
  <si>
    <r>
      <rPr>
        <sz val="10"/>
        <rFont val="微软雅黑"/>
        <family val="2"/>
        <charset val="134"/>
      </rPr>
      <t>活动相关</t>
    </r>
    <phoneticPr fontId="9" type="noConversion"/>
  </si>
  <si>
    <r>
      <rPr>
        <sz val="10"/>
        <rFont val="微软雅黑"/>
        <family val="2"/>
        <charset val="134"/>
      </rPr>
      <t>总计</t>
    </r>
    <phoneticPr fontId="9" type="noConversion"/>
  </si>
  <si>
    <r>
      <rPr>
        <sz val="10"/>
        <rFont val="微软雅黑"/>
        <family val="2"/>
        <charset val="134"/>
      </rPr>
      <t>税费</t>
    </r>
    <r>
      <rPr>
        <sz val="10"/>
        <rFont val="Arial"/>
        <family val="2"/>
      </rPr>
      <t xml:space="preserve"> 6%</t>
    </r>
    <phoneticPr fontId="9" type="noConversion"/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</si>
  <si>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3/18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</si>
  <si>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3/20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</si>
  <si>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3/16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</si>
  <si>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3/18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</si>
  <si>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3/20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</si>
  <si>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3/22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</si>
  <si>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3/22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</si>
  <si>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3/24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</si>
  <si>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第五批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3/24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</si>
  <si>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第五批</t>
    </r>
    <r>
      <rPr>
        <sz val="10"/>
        <rFont val="Arial"/>
        <family val="2"/>
      </rPr>
      <t xml:space="preserve"> D3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3/26</t>
    </r>
    <r>
      <rPr>
        <sz val="10"/>
        <rFont val="微软雅黑"/>
        <family val="2"/>
        <charset val="134"/>
      </rPr>
      <t xml:space="preserve">
</t>
    </r>
    <r>
      <rPr>
        <sz val="10"/>
        <rFont val="Arial"/>
        <family val="2"/>
      </rPr>
      <t>one-bed room</t>
    </r>
    <phoneticPr fontId="41" type="noConversion"/>
  </si>
  <si>
    <r>
      <rPr>
        <sz val="10"/>
        <rFont val="微软雅黑"/>
        <family val="2"/>
        <charset val="134"/>
      </rPr>
      <t>现场</t>
    </r>
    <r>
      <rPr>
        <sz val="10"/>
        <rFont val="Arial"/>
        <family val="2"/>
      </rPr>
      <t>AV</t>
    </r>
    <r>
      <rPr>
        <sz val="10"/>
        <rFont val="微软雅黑"/>
        <family val="2"/>
        <charset val="134"/>
      </rPr>
      <t>团队管理人员，进场至撤场共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>天</t>
    </r>
    <r>
      <rPr>
        <sz val="10"/>
        <rFont val="Arial"/>
        <family val="2"/>
      </rPr>
      <t xml:space="preserve"> 
Onsite managing sfaff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10 days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from the beginning to the end</t>
    </r>
    <r>
      <rPr>
        <sz val="10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</si>
  <si>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进场至撤场共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>天</t>
    </r>
    <r>
      <rPr>
        <sz val="10"/>
        <rFont val="Arial"/>
        <family val="2"/>
      </rPr>
      <t xml:space="preserve"> 10days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from the beginning to the end</t>
    </r>
    <r>
      <rPr>
        <sz val="10"/>
        <rFont val="微软雅黑"/>
        <family val="2"/>
        <charset val="134"/>
      </rPr>
      <t>）</t>
    </r>
    <phoneticPr fontId="48" type="noConversion"/>
  </si>
  <si>
    <r>
      <rPr>
        <sz val="10"/>
        <rFont val="微软雅黑"/>
        <family val="2"/>
        <charset val="134"/>
      </rPr>
      <t>现场搭建管理人员，进场至撤场共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 xml:space="preserve">天
</t>
    </r>
    <r>
      <rPr>
        <sz val="10"/>
        <rFont val="Arial"/>
        <family val="2"/>
      </rPr>
      <t>Onsite set-up management staff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10 days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from the beginning to the end</t>
    </r>
    <r>
      <rPr>
        <sz val="10"/>
        <rFont val="微软雅黑"/>
        <family val="2"/>
        <charset val="134"/>
      </rPr>
      <t>）</t>
    </r>
    <phoneticPr fontId="48" type="noConversion"/>
  </si>
  <si>
    <r>
      <t>30</t>
    </r>
    <r>
      <rPr>
        <sz val="10"/>
        <rFont val="微软雅黑"/>
        <family val="2"/>
        <charset val="134"/>
      </rPr>
      <t>人座位</t>
    </r>
    <r>
      <rPr>
        <sz val="10"/>
        <rFont val="Arial"/>
        <family val="2"/>
      </rPr>
      <t xml:space="preserve"> 10</t>
    </r>
    <r>
      <rPr>
        <sz val="10"/>
        <rFont val="微软雅黑"/>
        <family val="2"/>
        <charset val="134"/>
      </rPr>
      <t>张桌子</t>
    </r>
    <r>
      <rPr>
        <sz val="10"/>
        <rFont val="Arial"/>
        <family val="2"/>
      </rPr>
      <t xml:space="preserve"> </t>
    </r>
    <phoneticPr fontId="9" type="noConversion"/>
  </si>
  <si>
    <r>
      <rPr>
        <sz val="10"/>
        <rFont val="微软雅黑"/>
        <family val="2"/>
        <charset val="134"/>
      </rPr>
      <t>车辆燃油费用</t>
    </r>
    <r>
      <rPr>
        <sz val="10"/>
        <rFont val="Arial"/>
        <family val="2"/>
      </rPr>
      <t xml:space="preserve"> 5</t>
    </r>
    <r>
      <rPr>
        <sz val="10"/>
        <rFont val="微软雅黑"/>
        <family val="2"/>
        <charset val="134"/>
      </rPr>
      <t>批次媒体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每批次整备</t>
    </r>
    <r>
      <rPr>
        <sz val="10"/>
        <rFont val="Arial"/>
        <family val="2"/>
      </rPr>
      <t>2</t>
    </r>
    <r>
      <rPr>
        <sz val="10"/>
        <rFont val="微软雅黑"/>
        <family val="2"/>
        <charset val="134"/>
      </rPr>
      <t xml:space="preserve">次
</t>
    </r>
    <r>
      <rPr>
        <sz val="10"/>
        <rFont val="Arial"/>
        <family val="2"/>
      </rPr>
      <t>Vehicle fuel cost</t>
    </r>
    <phoneticPr fontId="9" type="noConversion"/>
  </si>
  <si>
    <r>
      <t>120</t>
    </r>
    <r>
      <rPr>
        <sz val="10"/>
        <rFont val="微软雅黑"/>
        <family val="2"/>
        <charset val="134"/>
      </rPr>
      <t>位媒体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及</t>
    </r>
    <r>
      <rPr>
        <sz val="10"/>
        <rFont val="Arial"/>
        <family val="2"/>
      </rPr>
      <t>50</t>
    </r>
    <r>
      <rPr>
        <sz val="10"/>
        <rFont val="微软雅黑"/>
        <family val="2"/>
        <charset val="134"/>
      </rPr>
      <t>位工作人员</t>
    </r>
    <phoneticPr fontId="9" type="noConversion"/>
  </si>
  <si>
    <r>
      <t>Hotel-</t>
    </r>
    <r>
      <rPr>
        <b/>
        <sz val="10"/>
        <rFont val="微软雅黑"/>
        <family val="2"/>
        <charset val="134"/>
      </rPr>
      <t>酒店住宿</t>
    </r>
    <r>
      <rPr>
        <b/>
        <sz val="10"/>
        <rFont val="Arial"/>
        <family val="2"/>
      </rPr>
      <t>-</t>
    </r>
    <r>
      <rPr>
        <b/>
        <sz val="10"/>
        <rFont val="宋体"/>
        <family val="2"/>
        <charset val="134"/>
      </rPr>
      <t>丽江和府洲际度假酒店</t>
    </r>
    <r>
      <rPr>
        <b/>
        <sz val="10"/>
        <rFont val="Arial"/>
        <family val="2"/>
      </rPr>
      <t>&amp;</t>
    </r>
    <r>
      <rPr>
        <b/>
        <sz val="10"/>
        <rFont val="宋体"/>
        <family val="2"/>
        <charset val="134"/>
      </rPr>
      <t>香格里拉大酒店</t>
    </r>
    <phoneticPr fontId="41" type="noConversion"/>
  </si>
  <si>
    <r>
      <rPr>
        <sz val="10"/>
        <rFont val="微软雅黑"/>
        <family val="2"/>
        <charset val="134"/>
      </rPr>
      <t>宴会厅</t>
    </r>
    <r>
      <rPr>
        <sz val="10"/>
        <rFont val="Arial"/>
        <family val="2"/>
      </rPr>
      <t>2 320</t>
    </r>
    <r>
      <rPr>
        <sz val="10"/>
        <rFont val="微软雅黑"/>
        <family val="2"/>
        <charset val="134"/>
      </rPr>
      <t>平米</t>
    </r>
    <phoneticPr fontId="41" type="noConversion"/>
  </si>
  <si>
    <r>
      <rPr>
        <sz val="10"/>
        <rFont val="微软雅黑"/>
        <family val="2"/>
        <charset val="134"/>
      </rPr>
      <t>车辆整备团队，</t>
    </r>
    <r>
      <rPr>
        <sz val="10"/>
        <rFont val="Arial"/>
        <family val="2"/>
      </rPr>
      <t>13</t>
    </r>
    <r>
      <rPr>
        <sz val="10"/>
        <rFont val="微软雅黑"/>
        <family val="2"/>
        <charset val="134"/>
      </rPr>
      <t>天试驾行程含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>天取车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 xml:space="preserve">天还车
</t>
    </r>
    <r>
      <rPr>
        <sz val="10"/>
        <rFont val="Arial"/>
        <family val="2"/>
      </rPr>
      <t xml:space="preserve"> team, 15days for the test drive, </t>
    </r>
    <phoneticPr fontId="48" type="noConversion"/>
  </si>
  <si>
    <r>
      <rPr>
        <sz val="10"/>
        <rFont val="微软雅黑"/>
        <family val="2"/>
        <charset val="134"/>
      </rPr>
      <t>一批</t>
    </r>
    <r>
      <rPr>
        <sz val="10"/>
        <rFont val="Arial"/>
        <family val="2"/>
      </rPr>
      <t>60</t>
    </r>
    <r>
      <rPr>
        <sz val="10"/>
        <rFont val="微软雅黑"/>
        <family val="2"/>
        <charset val="134"/>
      </rPr>
      <t>瓶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共计</t>
    </r>
    <r>
      <rPr>
        <sz val="10"/>
        <rFont val="Arial"/>
        <family val="2"/>
      </rPr>
      <t>5</t>
    </r>
    <r>
      <rPr>
        <sz val="10"/>
        <rFont val="微软雅黑"/>
        <family val="2"/>
        <charset val="134"/>
      </rPr>
      <t>批</t>
    </r>
    <phoneticPr fontId="9" type="noConversion"/>
  </si>
  <si>
    <r>
      <rPr>
        <sz val="10"/>
        <color rgb="FF000000"/>
        <rFont val="微软雅黑"/>
        <family val="2"/>
        <charset val="134"/>
      </rPr>
      <t>媒体随身药箱</t>
    </r>
    <phoneticPr fontId="9" type="noConversion"/>
  </si>
  <si>
    <r>
      <rPr>
        <sz val="10"/>
        <rFont val="微软雅黑"/>
        <family val="2"/>
        <charset val="134"/>
      </rPr>
      <t>套</t>
    </r>
    <phoneticPr fontId="9" type="noConversion"/>
  </si>
  <si>
    <r>
      <rPr>
        <sz val="10"/>
        <rFont val="微软雅黑"/>
        <family val="2"/>
        <charset val="134"/>
      </rPr>
      <t>内含红景天，提前一周快递媒体</t>
    </r>
    <phoneticPr fontId="9" type="noConversion"/>
  </si>
  <si>
    <r>
      <rPr>
        <sz val="10"/>
        <color rgb="FF000000"/>
        <rFont val="微软雅黑"/>
        <family val="2"/>
        <charset val="134"/>
      </rPr>
      <t>氧气罐</t>
    </r>
    <phoneticPr fontId="9" type="noConversion"/>
  </si>
  <si>
    <r>
      <rPr>
        <sz val="10"/>
        <rFont val="微软雅黑"/>
        <family val="2"/>
        <charset val="134"/>
      </rPr>
      <t>瓶</t>
    </r>
    <phoneticPr fontId="9" type="noConversion"/>
  </si>
  <si>
    <r>
      <t>D1</t>
    </r>
    <r>
      <rPr>
        <sz val="10"/>
        <rFont val="微软雅黑"/>
        <family val="2"/>
        <charset val="134"/>
      </rPr>
      <t>、</t>
    </r>
    <r>
      <rPr>
        <sz val="10"/>
        <rFont val="Arial"/>
        <family val="2"/>
      </rPr>
      <t>D2</t>
    </r>
    <r>
      <rPr>
        <sz val="10"/>
        <rFont val="微软雅黑"/>
        <family val="2"/>
        <charset val="134"/>
      </rPr>
      <t>、</t>
    </r>
    <r>
      <rPr>
        <sz val="10"/>
        <rFont val="Arial"/>
        <family val="2"/>
      </rPr>
      <t>D3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试驾随车</t>
    </r>
    <r>
      <rPr>
        <sz val="10"/>
        <rFont val="Arial"/>
        <family val="2"/>
      </rPr>
      <t>2</t>
    </r>
    <r>
      <rPr>
        <sz val="10"/>
        <rFont val="微软雅黑"/>
        <family val="2"/>
        <charset val="134"/>
      </rPr>
      <t>天；媒体</t>
    </r>
    <r>
      <rPr>
        <sz val="10"/>
        <rFont val="Arial"/>
        <family val="2"/>
      </rPr>
      <t>120</t>
    </r>
    <r>
      <rPr>
        <sz val="10"/>
        <rFont val="微软雅黑"/>
        <family val="2"/>
        <charset val="134"/>
      </rPr>
      <t>人</t>
    </r>
    <r>
      <rPr>
        <sz val="10"/>
        <rFont val="Arial"/>
        <family val="2"/>
      </rPr>
      <t>+</t>
    </r>
    <r>
      <rPr>
        <sz val="10"/>
        <rFont val="微软雅黑"/>
        <family val="2"/>
        <charset val="134"/>
      </rPr>
      <t>工作人员</t>
    </r>
    <phoneticPr fontId="9" type="noConversion"/>
  </si>
  <si>
    <t>丽江和府洲际度假酒店
洲际豪华房</t>
    <phoneticPr fontId="9" type="noConversion"/>
  </si>
  <si>
    <r>
      <t>Date:       2021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3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16</t>
    </r>
    <r>
      <rPr>
        <sz val="14"/>
        <rFont val="宋体"/>
        <family val="3"/>
        <charset val="134"/>
      </rPr>
      <t>日</t>
    </r>
    <r>
      <rPr>
        <sz val="14"/>
        <rFont val="Arial"/>
        <family val="2"/>
      </rPr>
      <t>-3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26</t>
    </r>
    <r>
      <rPr>
        <sz val="14"/>
        <rFont val="宋体"/>
        <family val="3"/>
        <charset val="134"/>
      </rPr>
      <t>日</t>
    </r>
    <phoneticPr fontId="41" type="noConversion"/>
  </si>
  <si>
    <t>晚餐餐标300元</t>
    <phoneticPr fontId="9" type="noConversion"/>
  </si>
  <si>
    <t>午餐餐标200元</t>
    <phoneticPr fontId="9" type="noConversion"/>
  </si>
  <si>
    <r>
      <t xml:space="preserve">丽江和府洲际酒店茶驿
</t>
    </r>
    <r>
      <rPr>
        <b/>
        <sz val="10"/>
        <color rgb="FFFF0000"/>
        <rFont val="微软雅黑"/>
        <family val="2"/>
        <charset val="134"/>
      </rPr>
      <t>注意：本价格含24人茶歇、水果、茶饮、软饮</t>
    </r>
    <phoneticPr fontId="41" type="noConversion"/>
  </si>
  <si>
    <t>备用金主要用于可能发生的临时场地租赁、人员住宿、人员用车、人员用车等费用。</t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</si>
  <si>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</si>
  <si>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</si>
  <si>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</si>
  <si>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</si>
  <si>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</si>
  <si>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</si>
  <si>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</si>
  <si>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>-D2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</si>
  <si>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 xml:space="preserve">-D3 </t>
    </r>
    <r>
      <rPr>
        <sz val="10"/>
        <color theme="1"/>
        <rFont val="微软雅黑"/>
        <family val="2"/>
        <charset val="134"/>
      </rPr>
      <t xml:space="preserve">午餐需含软饮畅饮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</si>
  <si>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t>服务费</t>
    <phoneticPr fontId="41" type="noConversion"/>
  </si>
  <si>
    <t>康辉集团北京国际会议展览有限公司</t>
    <phoneticPr fontId="41" type="noConversion"/>
  </si>
  <si>
    <r>
      <t xml:space="preserve">  </t>
    </r>
    <r>
      <rPr>
        <sz val="10"/>
        <rFont val="宋体"/>
        <family val="3"/>
        <charset val="134"/>
      </rPr>
      <t>凯迪拉克</t>
    </r>
    <r>
      <rPr>
        <sz val="10"/>
        <rFont val="Arial"/>
        <family val="2"/>
      </rPr>
      <t>48V</t>
    </r>
    <r>
      <rPr>
        <sz val="10"/>
        <rFont val="宋体"/>
        <family val="3"/>
        <charset val="134"/>
      </rPr>
      <t>全国媒体试驾</t>
    </r>
    <phoneticPr fontId="41" type="noConversion"/>
  </si>
  <si>
    <r>
      <t xml:space="preserve">  2021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16</t>
    </r>
    <r>
      <rPr>
        <sz val="10"/>
        <rFont val="宋体"/>
        <family val="3"/>
        <charset val="134"/>
      </rPr>
      <t>日</t>
    </r>
    <r>
      <rPr>
        <sz val="10"/>
        <rFont val="Arial"/>
        <family val="2"/>
      </rPr>
      <t>-3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26</t>
    </r>
    <r>
      <rPr>
        <sz val="10"/>
        <rFont val="宋体"/>
        <family val="3"/>
        <charset val="134"/>
      </rPr>
      <t>日</t>
    </r>
    <phoneticPr fontId="41" type="noConversion"/>
  </si>
  <si>
    <t>丽江和府洲际度假酒店
每次入住均需提供欢迎小食</t>
    <phoneticPr fontId="9" type="noConversion"/>
  </si>
  <si>
    <t>玉龙雪山进山门票</t>
    <phoneticPr fontId="41" type="noConversion"/>
  </si>
  <si>
    <t>印象丽江门票（vip)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</si>
</sst>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#,##0_ "/>
    <numFmt numFmtId="178" formatCode="[$￥-804]#,##0;[Red][$￥-804]#,##0"/>
    <numFmt numFmtId="179" formatCode="0_);[Red]\(0\)"/>
    <numFmt numFmtId="180" formatCode="0.00_);[Red]\(0.00\)"/>
    <numFmt numFmtId="181" formatCode="\¥#,##0.00_);[Red]\(\¥#,##0.00\)"/>
    <numFmt numFmtId="182" formatCode="[$¥-804]#,##0.00"/>
    <numFmt numFmtId="183" formatCode="#,##0.00\ &quot;€&quot;;[Red]\-#,##0.00\ &quot;€&quot;"/>
  </numFmts>
  <fonts count="80"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9"/>
      <name val="Arial"/>
      <family val="2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sz val="9"/>
      <name val="宋体"/>
      <family val="3"/>
      <charset val="134"/>
    </font>
    <font>
      <b/>
      <sz val="9"/>
      <color indexed="9"/>
      <name val="Arial"/>
      <family val="2"/>
    </font>
    <font>
      <b/>
      <sz val="9"/>
      <color indexed="9"/>
      <name val="宋体"/>
      <family val="3"/>
      <charset val="134"/>
    </font>
    <font>
      <sz val="12"/>
      <name val="Arial"/>
      <family val="2"/>
    </font>
    <font>
      <b/>
      <sz val="16"/>
      <name val="微软雅黑"/>
      <family val="2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Times New Roman"/>
      <family val="1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Verdana"/>
      <family val="2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indexed="8"/>
      <name val="Arial"/>
      <family val="2"/>
    </font>
    <font>
      <b/>
      <sz val="15"/>
      <color indexed="9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21"/>
      <name val="Arial"/>
      <family val="2"/>
    </font>
    <font>
      <b/>
      <sz val="15"/>
      <color indexed="9"/>
      <name val="Arial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微软雅黑"/>
      <family val="2"/>
      <charset val="134"/>
    </font>
    <font>
      <sz val="10"/>
      <name val="Arial"/>
      <family val="2"/>
      <charset val="134"/>
    </font>
    <font>
      <b/>
      <sz val="10"/>
      <name val="宋体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4"/>
      <name val="Arial"/>
      <family val="2"/>
    </font>
    <font>
      <sz val="14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10"/>
      <name val="宋体"/>
      <family val="3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0C0C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auto="1"/>
      </left>
      <right/>
      <top style="hair">
        <color auto="1"/>
      </top>
      <bottom style="dotted">
        <color indexed="64"/>
      </bottom>
      <diagonal/>
    </border>
    <border>
      <left style="hair">
        <color auto="1"/>
      </left>
      <right/>
      <top style="dotted">
        <color indexed="64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 style="hair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</borders>
  <cellStyleXfs count="71">
    <xf numFmtId="0" fontId="0" fillId="0" borderId="0">
      <alignment vertical="center"/>
    </xf>
    <xf numFmtId="0" fontId="17" fillId="17" borderId="0" applyNumberFormat="0" applyBorder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9" fillId="6" borderId="26" applyNumberFormat="0" applyProtection="0">
      <alignment vertical="center"/>
    </xf>
    <xf numFmtId="0" fontId="34" fillId="0" borderId="33" applyNumberForma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5" borderId="0" applyNumberFormat="0" applyBorder="0" applyProtection="0">
      <alignment vertical="center"/>
    </xf>
    <xf numFmtId="0" fontId="17" fillId="20" borderId="0" applyNumberFormat="0" applyBorder="0" applyProtection="0">
      <alignment vertical="center"/>
    </xf>
    <xf numFmtId="0" fontId="17" fillId="36" borderId="0" applyNumberFormat="0" applyBorder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6" borderId="0" applyNumberFormat="0" applyBorder="0" applyProtection="0">
      <alignment vertical="center"/>
    </xf>
    <xf numFmtId="0" fontId="17" fillId="21" borderId="0" applyNumberFormat="0" applyBorder="0" applyProtection="0">
      <alignment vertical="center"/>
    </xf>
    <xf numFmtId="0" fontId="3" fillId="0" borderId="0"/>
    <xf numFmtId="0" fontId="40" fillId="0" borderId="0"/>
    <xf numFmtId="0" fontId="17" fillId="23" borderId="0" applyNumberFormat="0" applyBorder="0" applyProtection="0">
      <alignment vertical="center"/>
    </xf>
    <xf numFmtId="0" fontId="17" fillId="26" borderId="0" applyNumberFormat="0" applyBorder="0" applyProtection="0">
      <alignment vertical="center"/>
    </xf>
    <xf numFmtId="0" fontId="17" fillId="29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17" fillId="26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21" fillId="35" borderId="0" applyNumberFormat="0" applyBorder="0" applyProtection="0">
      <alignment vertical="center"/>
    </xf>
    <xf numFmtId="0" fontId="21" fillId="29" borderId="0" applyNumberFormat="0" applyBorder="0" applyProtection="0">
      <alignment vertical="center"/>
    </xf>
    <xf numFmtId="0" fontId="21" fillId="21" borderId="0" applyNumberFormat="0" applyBorder="0" applyProtection="0">
      <alignment vertical="center"/>
    </xf>
    <xf numFmtId="0" fontId="21" fillId="24" borderId="0" applyNumberFormat="0" applyBorder="0" applyProtection="0">
      <alignment vertical="center"/>
    </xf>
    <xf numFmtId="0" fontId="21" fillId="28" borderId="0" applyNumberFormat="0" applyBorder="0" applyProtection="0">
      <alignment vertical="center"/>
    </xf>
    <xf numFmtId="0" fontId="21" fillId="30" borderId="0" applyNumberFormat="0" applyBorder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22" borderId="0" applyNumberFormat="0" applyBorder="0" applyProtection="0">
      <alignment vertical="center"/>
    </xf>
    <xf numFmtId="0" fontId="21" fillId="7" borderId="0" applyNumberFormat="0" applyBorder="0" applyProtection="0">
      <alignment vertical="center"/>
    </xf>
    <xf numFmtId="0" fontId="21" fillId="31" borderId="0" applyNumberFormat="0" applyBorder="0" applyProtection="0">
      <alignment vertical="center"/>
    </xf>
    <xf numFmtId="0" fontId="21" fillId="24" borderId="0" applyNumberFormat="0" applyBorder="0" applyProtection="0">
      <alignment vertical="center"/>
    </xf>
    <xf numFmtId="0" fontId="21" fillId="28" borderId="0" applyNumberFormat="0" applyBorder="0" applyProtection="0">
      <alignment vertical="center"/>
    </xf>
    <xf numFmtId="0" fontId="21" fillId="34" borderId="0" applyNumberFormat="0" applyBorder="0" applyProtection="0">
      <alignment vertical="center"/>
    </xf>
    <xf numFmtId="0" fontId="26" fillId="25" borderId="0" applyNumberFormat="0" applyBorder="0" applyProtection="0">
      <alignment vertical="center"/>
    </xf>
    <xf numFmtId="0" fontId="20" fillId="4" borderId="26" applyNumberFormat="0" applyProtection="0">
      <alignment vertical="center"/>
    </xf>
    <xf numFmtId="0" fontId="24" fillId="5" borderId="27" applyNumberFormat="0" applyProtection="0">
      <alignment vertical="center"/>
    </xf>
    <xf numFmtId="0" fontId="26" fillId="25" borderId="0" applyNumberFormat="0" applyBorder="0" applyAlignment="0" applyProtection="0">
      <alignment vertical="center"/>
    </xf>
    <xf numFmtId="176" fontId="40" fillId="0" borderId="0" applyFont="0" applyFill="0" applyBorder="0" applyAlignment="0" applyProtection="0"/>
    <xf numFmtId="0" fontId="22" fillId="0" borderId="0" applyNumberFormat="0" applyBorder="0" applyProtection="0">
      <alignment vertical="center"/>
    </xf>
    <xf numFmtId="0" fontId="19" fillId="20" borderId="0" applyNumberFormat="0" applyBorder="0" applyProtection="0">
      <alignment vertical="center"/>
    </xf>
    <xf numFmtId="0" fontId="28" fillId="0" borderId="29" applyNumberFormat="0" applyProtection="0">
      <alignment vertical="center"/>
    </xf>
    <xf numFmtId="0" fontId="32" fillId="0" borderId="32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6" fillId="0" borderId="34" applyNumberFormat="0" applyProtection="0">
      <alignment vertical="center"/>
    </xf>
    <xf numFmtId="0" fontId="37" fillId="33" borderId="0" applyNumberFormat="0" applyBorder="0" applyProtection="0">
      <alignment vertical="center"/>
    </xf>
    <xf numFmtId="0" fontId="38" fillId="0" borderId="0"/>
    <xf numFmtId="0" fontId="40" fillId="0" borderId="0">
      <alignment vertical="center"/>
    </xf>
    <xf numFmtId="178" fontId="23" fillId="0" borderId="0"/>
    <xf numFmtId="0" fontId="40" fillId="27" borderId="28" applyNumberFormat="0" applyProtection="0">
      <alignment vertical="center"/>
    </xf>
    <xf numFmtId="0" fontId="30" fillId="4" borderId="30" applyNumberFormat="0" applyProtection="0">
      <alignment vertical="center"/>
    </xf>
    <xf numFmtId="0" fontId="18" fillId="0" borderId="0"/>
    <xf numFmtId="0" fontId="40" fillId="0" borderId="0">
      <alignment vertical="center"/>
    </xf>
    <xf numFmtId="0" fontId="25" fillId="0" borderId="0" applyNumberFormat="0" applyBorder="0" applyProtection="0">
      <alignment vertical="center"/>
    </xf>
    <xf numFmtId="0" fontId="31" fillId="0" borderId="31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5" fillId="0" borderId="0"/>
    <xf numFmtId="0" fontId="40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7" fillId="0" borderId="0"/>
    <xf numFmtId="0" fontId="18" fillId="0" borderId="0" applyNumberFormat="0" applyBorder="0" applyAlignment="0" applyProtection="0">
      <alignment vertical="center"/>
    </xf>
    <xf numFmtId="0" fontId="1" fillId="0" borderId="0"/>
    <xf numFmtId="0" fontId="40" fillId="0" borderId="0"/>
    <xf numFmtId="0" fontId="38" fillId="0" borderId="0"/>
    <xf numFmtId="0" fontId="27" fillId="0" borderId="0"/>
    <xf numFmtId="0" fontId="18" fillId="0" borderId="0"/>
  </cellStyleXfs>
  <cellXfs count="409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17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readingOrder="1"/>
    </xf>
    <xf numFmtId="177" fontId="2" fillId="0" borderId="9" xfId="0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177" fontId="8" fillId="7" borderId="1" xfId="0" applyNumberFormat="1" applyFont="1" applyFill="1" applyBorder="1" applyAlignment="1">
      <alignment horizontal="center" vertical="center"/>
    </xf>
    <xf numFmtId="0" fontId="3" fillId="0" borderId="0" xfId="15"/>
    <xf numFmtId="0" fontId="8" fillId="0" borderId="0" xfId="15" applyFont="1" applyAlignment="1">
      <alignment vertical="center"/>
    </xf>
    <xf numFmtId="0" fontId="3" fillId="0" borderId="0" xfId="15" applyAlignment="1">
      <alignment vertical="center"/>
    </xf>
    <xf numFmtId="40" fontId="3" fillId="0" borderId="0" xfId="15" applyNumberFormat="1" applyAlignment="1">
      <alignment horizontal="right" vertical="center"/>
    </xf>
    <xf numFmtId="0" fontId="3" fillId="0" borderId="0" xfId="15" applyAlignment="1">
      <alignment horizontal="center" vertical="center"/>
    </xf>
    <xf numFmtId="49" fontId="3" fillId="0" borderId="12" xfId="15" applyNumberFormat="1" applyBorder="1" applyAlignment="1">
      <alignment horizontal="left" vertical="top"/>
    </xf>
    <xf numFmtId="0" fontId="3" fillId="2" borderId="12" xfId="15" applyFill="1" applyBorder="1" applyAlignment="1">
      <alignment horizontal="left" vertical="top"/>
    </xf>
    <xf numFmtId="0" fontId="3" fillId="2" borderId="12" xfId="15" applyFill="1" applyBorder="1" applyAlignment="1">
      <alignment horizontal="left" vertical="top" wrapText="1"/>
    </xf>
    <xf numFmtId="49" fontId="3" fillId="0" borderId="13" xfId="15" applyNumberFormat="1" applyBorder="1" applyAlignment="1">
      <alignment horizontal="left" vertical="top"/>
    </xf>
    <xf numFmtId="0" fontId="9" fillId="2" borderId="12" xfId="15" applyFont="1" applyFill="1" applyBorder="1" applyAlignment="1">
      <alignment horizontal="left" vertical="top"/>
    </xf>
    <xf numFmtId="0" fontId="10" fillId="8" borderId="14" xfId="54" applyFont="1" applyFill="1" applyBorder="1">
      <alignment vertical="center"/>
    </xf>
    <xf numFmtId="0" fontId="10" fillId="8" borderId="15" xfId="54" applyFont="1" applyFill="1" applyBorder="1">
      <alignment vertical="center"/>
    </xf>
    <xf numFmtId="40" fontId="10" fillId="8" borderId="15" xfId="62" applyNumberFormat="1" applyFont="1" applyFill="1" applyBorder="1" applyAlignment="1">
      <alignment horizontal="right" vertical="center"/>
    </xf>
    <xf numFmtId="40" fontId="11" fillId="8" borderId="15" xfId="62" applyNumberFormat="1" applyFont="1" applyFill="1" applyBorder="1" applyAlignment="1">
      <alignment horizontal="right" vertical="center"/>
    </xf>
    <xf numFmtId="0" fontId="8" fillId="5" borderId="16" xfId="54" applyFont="1" applyFill="1" applyBorder="1" applyAlignment="1">
      <alignment horizontal="left" vertical="center"/>
    </xf>
    <xf numFmtId="0" fontId="8" fillId="5" borderId="12" xfId="54" applyFont="1" applyFill="1" applyBorder="1">
      <alignment vertical="center"/>
    </xf>
    <xf numFmtId="0" fontId="3" fillId="0" borderId="16" xfId="54" applyFont="1" applyBorder="1" applyAlignment="1">
      <alignment horizontal="center" vertical="center"/>
    </xf>
    <xf numFmtId="0" fontId="12" fillId="0" borderId="17" xfId="54" applyFont="1" applyBorder="1" applyAlignment="1" applyProtection="1">
      <alignment horizontal="left" vertical="center" wrapText="1"/>
      <protection hidden="1"/>
    </xf>
    <xf numFmtId="0" fontId="3" fillId="0" borderId="17" xfId="59" applyFont="1" applyBorder="1" applyAlignment="1" applyProtection="1">
      <alignment horizontal="left" vertical="center" wrapText="1"/>
      <protection locked="0"/>
    </xf>
    <xf numFmtId="40" fontId="3" fillId="0" borderId="17" xfId="62" applyNumberFormat="1" applyFont="1" applyBorder="1" applyAlignment="1">
      <alignment horizontal="right" vertical="center"/>
    </xf>
    <xf numFmtId="0" fontId="3" fillId="0" borderId="17" xfId="54" applyFont="1" applyBorder="1">
      <alignment vertical="center"/>
    </xf>
    <xf numFmtId="0" fontId="3" fillId="0" borderId="18" xfId="54" applyFont="1" applyBorder="1" applyAlignment="1">
      <alignment horizontal="center" vertical="center"/>
    </xf>
    <xf numFmtId="0" fontId="3" fillId="0" borderId="17" xfId="54" applyFont="1" applyBorder="1" applyAlignment="1" applyProtection="1">
      <alignment horizontal="left" vertical="center" wrapText="1"/>
      <protection hidden="1"/>
    </xf>
    <xf numFmtId="40" fontId="3" fillId="2" borderId="12" xfId="15" applyNumberFormat="1" applyFill="1" applyBorder="1" applyAlignment="1">
      <alignment horizontal="right"/>
    </xf>
    <xf numFmtId="40" fontId="3" fillId="2" borderId="13" xfId="15" applyNumberFormat="1" applyFill="1" applyBorder="1" applyAlignment="1">
      <alignment horizontal="right"/>
    </xf>
    <xf numFmtId="40" fontId="10" fillId="8" borderId="21" xfId="62" applyNumberFormat="1" applyFont="1" applyFill="1" applyBorder="1" applyAlignment="1">
      <alignment horizontal="right" vertical="center"/>
    </xf>
    <xf numFmtId="0" fontId="8" fillId="0" borderId="0" xfId="15" applyFont="1" applyAlignment="1">
      <alignment horizontal="center" vertical="center"/>
    </xf>
    <xf numFmtId="40" fontId="8" fillId="5" borderId="20" xfId="54" applyNumberFormat="1" applyFont="1" applyFill="1" applyBorder="1" applyAlignment="1">
      <alignment horizontal="right" vertical="center"/>
    </xf>
    <xf numFmtId="40" fontId="3" fillId="0" borderId="20" xfId="54" applyNumberFormat="1" applyFont="1" applyBorder="1" applyAlignment="1">
      <alignment horizontal="right" vertical="center"/>
    </xf>
    <xf numFmtId="40" fontId="10" fillId="9" borderId="20" xfId="62" applyNumberFormat="1" applyFont="1" applyFill="1" applyBorder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10" borderId="0" xfId="49" applyFont="1" applyFill="1">
      <alignment vertical="center"/>
    </xf>
    <xf numFmtId="0" fontId="2" fillId="2" borderId="0" xfId="49" applyFont="1" applyFill="1">
      <alignment vertical="center"/>
    </xf>
    <xf numFmtId="40" fontId="5" fillId="3" borderId="1" xfId="50" applyNumberFormat="1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42" fillId="0" borderId="0" xfId="49" applyFont="1" applyFill="1" applyAlignment="1">
      <alignment horizontal="center" vertical="center"/>
    </xf>
    <xf numFmtId="0" fontId="1" fillId="0" borderId="0" xfId="66"/>
    <xf numFmtId="0" fontId="55" fillId="0" borderId="0" xfId="48" applyFont="1"/>
    <xf numFmtId="0" fontId="18" fillId="3" borderId="0" xfId="48" applyFont="1" applyFill="1" applyAlignment="1">
      <alignment vertical="center"/>
    </xf>
    <xf numFmtId="0" fontId="3" fillId="0" borderId="0" xfId="48" applyFont="1" applyAlignment="1">
      <alignment vertical="center"/>
    </xf>
    <xf numFmtId="0" fontId="8" fillId="4" borderId="35" xfId="48" applyFont="1" applyFill="1" applyBorder="1"/>
    <xf numFmtId="0" fontId="8" fillId="4" borderId="35" xfId="48" applyFont="1" applyFill="1" applyBorder="1" applyAlignment="1">
      <alignment horizontal="center" vertical="center"/>
    </xf>
    <xf numFmtId="0" fontId="8" fillId="4" borderId="35" xfId="48" applyFont="1" applyFill="1" applyBorder="1" applyAlignment="1">
      <alignment horizontal="center" vertical="center" wrapText="1"/>
    </xf>
    <xf numFmtId="0" fontId="8" fillId="4" borderId="35" xfId="48" applyFont="1" applyFill="1" applyBorder="1" applyAlignment="1">
      <alignment horizontal="left" vertical="center" wrapText="1"/>
    </xf>
    <xf numFmtId="0" fontId="18" fillId="0" borderId="0" xfId="48" applyFont="1" applyAlignment="1">
      <alignment vertical="center"/>
    </xf>
    <xf numFmtId="0" fontId="18" fillId="0" borderId="35" xfId="48" applyFont="1" applyBorder="1"/>
    <xf numFmtId="0" fontId="59" fillId="3" borderId="35" xfId="67" applyFont="1" applyFill="1" applyBorder="1" applyAlignment="1">
      <alignment horizontal="left" vertical="center"/>
    </xf>
    <xf numFmtId="0" fontId="59" fillId="3" borderId="35" xfId="68" applyFont="1" applyFill="1" applyBorder="1" applyAlignment="1">
      <alignment horizontal="center" vertical="center" wrapText="1"/>
    </xf>
    <xf numFmtId="0" fontId="59" fillId="3" borderId="35" xfId="67" applyFont="1" applyFill="1" applyBorder="1" applyAlignment="1">
      <alignment horizontal="center" vertical="center" wrapText="1"/>
    </xf>
    <xf numFmtId="0" fontId="59" fillId="3" borderId="35" xfId="68" applyFont="1" applyFill="1" applyBorder="1" applyAlignment="1">
      <alignment horizontal="left" vertical="center" wrapText="1"/>
    </xf>
    <xf numFmtId="0" fontId="18" fillId="0" borderId="35" xfId="67" applyFont="1" applyBorder="1" applyAlignment="1">
      <alignment horizontal="left" vertical="center"/>
    </xf>
    <xf numFmtId="0" fontId="18" fillId="0" borderId="35" xfId="67" applyFont="1" applyBorder="1" applyAlignment="1">
      <alignment horizontal="center" vertical="center" wrapText="1"/>
    </xf>
    <xf numFmtId="0" fontId="18" fillId="0" borderId="35" xfId="67" applyFont="1" applyBorder="1" applyAlignment="1">
      <alignment horizontal="left" vertical="center" wrapText="1"/>
    </xf>
    <xf numFmtId="0" fontId="18" fillId="3" borderId="35" xfId="67" applyFont="1" applyFill="1" applyBorder="1" applyAlignment="1">
      <alignment horizontal="left" vertical="center"/>
    </xf>
    <xf numFmtId="0" fontId="18" fillId="0" borderId="35" xfId="68" applyFont="1" applyBorder="1" applyAlignment="1">
      <alignment horizontal="left" vertical="center" wrapText="1"/>
    </xf>
    <xf numFmtId="0" fontId="59" fillId="0" borderId="35" xfId="68" applyFont="1" applyBorder="1" applyAlignment="1">
      <alignment horizontal="center" vertical="center" wrapText="1"/>
    </xf>
    <xf numFmtId="0" fontId="18" fillId="0" borderId="35" xfId="69" applyFont="1" applyBorder="1" applyAlignment="1">
      <alignment horizontal="left" vertical="center" wrapText="1"/>
    </xf>
    <xf numFmtId="0" fontId="18" fillId="0" borderId="35" xfId="67" applyFont="1" applyBorder="1" applyAlignment="1">
      <alignment horizontal="center" vertical="top" wrapText="1"/>
    </xf>
    <xf numFmtId="0" fontId="59" fillId="0" borderId="35" xfId="48" applyFont="1" applyBorder="1"/>
    <xf numFmtId="0" fontId="59" fillId="0" borderId="35" xfId="67" applyFont="1" applyBorder="1" applyAlignment="1">
      <alignment horizontal="center" vertical="center" wrapText="1"/>
    </xf>
    <xf numFmtId="0" fontId="18" fillId="3" borderId="35" xfId="68" applyFont="1" applyFill="1" applyBorder="1" applyAlignment="1">
      <alignment horizontal="left" vertical="center"/>
    </xf>
    <xf numFmtId="0" fontId="60" fillId="3" borderId="35" xfId="68" applyFont="1" applyFill="1" applyBorder="1" applyAlignment="1">
      <alignment horizontal="center" vertical="center" wrapText="1"/>
    </xf>
    <xf numFmtId="0" fontId="60" fillId="3" borderId="35" xfId="64" applyFont="1" applyFill="1" applyBorder="1" applyAlignment="1">
      <alignment horizontal="center" vertical="center"/>
    </xf>
    <xf numFmtId="0" fontId="18" fillId="3" borderId="35" xfId="68" applyFont="1" applyFill="1" applyBorder="1" applyAlignment="1">
      <alignment horizontal="center" vertical="center" wrapText="1"/>
    </xf>
    <xf numFmtId="0" fontId="18" fillId="3" borderId="35" xfId="68" applyFont="1" applyFill="1" applyBorder="1" applyAlignment="1">
      <alignment horizontal="left" vertical="center" wrapText="1"/>
    </xf>
    <xf numFmtId="0" fontId="18" fillId="0" borderId="36" xfId="48" applyFont="1" applyBorder="1"/>
    <xf numFmtId="0" fontId="61" fillId="0" borderId="50" xfId="68" applyFont="1" applyBorder="1" applyAlignment="1">
      <alignment vertical="center" wrapText="1"/>
    </xf>
    <xf numFmtId="0" fontId="61" fillId="0" borderId="37" xfId="68" applyFont="1" applyBorder="1" applyAlignment="1">
      <alignment vertical="center" wrapText="1"/>
    </xf>
    <xf numFmtId="0" fontId="59" fillId="0" borderId="35" xfId="64" applyFont="1" applyBorder="1" applyAlignment="1">
      <alignment horizontal="center" vertical="center"/>
    </xf>
    <xf numFmtId="0" fontId="60" fillId="0" borderId="35" xfId="68" applyFont="1" applyBorder="1" applyAlignment="1">
      <alignment horizontal="left" vertical="center" wrapText="1"/>
    </xf>
    <xf numFmtId="0" fontId="60" fillId="0" borderId="35" xfId="68" applyFont="1" applyBorder="1" applyAlignment="1">
      <alignment horizontal="center" vertical="center" wrapText="1"/>
    </xf>
    <xf numFmtId="0" fontId="60" fillId="0" borderId="35" xfId="64" applyFont="1" applyBorder="1" applyAlignment="1">
      <alignment horizontal="center" vertical="center"/>
    </xf>
    <xf numFmtId="0" fontId="60" fillId="0" borderId="35" xfId="68" applyFont="1" applyBorder="1" applyAlignment="1">
      <alignment vertical="center" wrapText="1"/>
    </xf>
    <xf numFmtId="0" fontId="18" fillId="0" borderId="35" xfId="68" applyFont="1" applyBorder="1" applyAlignment="1">
      <alignment horizontal="left" vertical="center"/>
    </xf>
    <xf numFmtId="0" fontId="18" fillId="0" borderId="35" xfId="68" applyFont="1" applyBorder="1" applyAlignment="1">
      <alignment horizontal="center" vertical="center" wrapText="1"/>
    </xf>
    <xf numFmtId="0" fontId="18" fillId="0" borderId="38" xfId="48" applyFont="1" applyBorder="1"/>
    <xf numFmtId="0" fontId="18" fillId="0" borderId="35" xfId="68" applyFont="1" applyBorder="1" applyAlignment="1">
      <alignment vertical="center"/>
    </xf>
    <xf numFmtId="0" fontId="3" fillId="0" borderId="0" xfId="68" applyFont="1" applyAlignment="1">
      <alignment horizontal="left"/>
    </xf>
    <xf numFmtId="0" fontId="43" fillId="3" borderId="0" xfId="68" applyFont="1" applyFill="1" applyAlignment="1">
      <alignment horizontal="center" vertical="center" wrapText="1"/>
    </xf>
    <xf numFmtId="0" fontId="43" fillId="0" borderId="0" xfId="64" applyFont="1" applyAlignment="1">
      <alignment horizontal="center" vertical="center"/>
    </xf>
    <xf numFmtId="0" fontId="3" fillId="0" borderId="0" xfId="68" applyFont="1" applyAlignment="1">
      <alignment horizontal="center" vertical="center" wrapText="1"/>
    </xf>
    <xf numFmtId="0" fontId="3" fillId="0" borderId="0" xfId="68" applyFont="1" applyAlignment="1">
      <alignment horizontal="left" vertical="center" wrapText="1"/>
    </xf>
    <xf numFmtId="0" fontId="12" fillId="0" borderId="0" xfId="48" applyFont="1"/>
    <xf numFmtId="0" fontId="12" fillId="0" borderId="0" xfId="68" applyFont="1" applyAlignment="1">
      <alignment horizontal="left" vertical="center"/>
    </xf>
    <xf numFmtId="0" fontId="62" fillId="3" borderId="0" xfId="68" applyFont="1" applyFill="1" applyAlignment="1">
      <alignment horizontal="center" vertical="center" wrapText="1"/>
    </xf>
    <xf numFmtId="0" fontId="63" fillId="0" borderId="0" xfId="64" applyFont="1" applyAlignment="1">
      <alignment horizontal="right" vertical="center"/>
    </xf>
    <xf numFmtId="0" fontId="58" fillId="0" borderId="0" xfId="68" applyFont="1" applyAlignment="1">
      <alignment horizontal="center" vertical="center" wrapText="1"/>
    </xf>
    <xf numFmtId="0" fontId="12" fillId="0" borderId="0" xfId="68" applyFont="1" applyAlignment="1">
      <alignment horizontal="left" vertical="center" wrapText="1"/>
    </xf>
    <xf numFmtId="0" fontId="18" fillId="0" borderId="35" xfId="68" applyFont="1" applyBorder="1" applyAlignment="1">
      <alignment horizontal="center" vertical="center"/>
    </xf>
    <xf numFmtId="0" fontId="18" fillId="0" borderId="9" xfId="48" applyFont="1" applyBorder="1"/>
    <xf numFmtId="0" fontId="18" fillId="0" borderId="9" xfId="68" applyFont="1" applyBorder="1" applyAlignment="1">
      <alignment horizontal="left" vertical="center"/>
    </xf>
    <xf numFmtId="0" fontId="60" fillId="0" borderId="9" xfId="68" applyFont="1" applyBorder="1" applyAlignment="1">
      <alignment horizontal="center" vertical="center" wrapText="1"/>
    </xf>
    <xf numFmtId="0" fontId="60" fillId="0" borderId="9" xfId="64" applyFont="1" applyBorder="1" applyAlignment="1">
      <alignment horizontal="center" vertical="center"/>
    </xf>
    <xf numFmtId="0" fontId="18" fillId="0" borderId="9" xfId="68" applyFont="1" applyBorder="1" applyAlignment="1">
      <alignment horizontal="center" vertical="center" wrapText="1"/>
    </xf>
    <xf numFmtId="0" fontId="18" fillId="0" borderId="9" xfId="68" applyFont="1" applyBorder="1" applyAlignment="1">
      <alignment horizontal="left" vertical="center" wrapText="1"/>
    </xf>
    <xf numFmtId="0" fontId="18" fillId="0" borderId="35" xfId="68" applyFont="1" applyFill="1" applyBorder="1" applyAlignment="1">
      <alignment horizontal="left" vertical="center"/>
    </xf>
    <xf numFmtId="0" fontId="18" fillId="0" borderId="35" xfId="48" applyFont="1" applyBorder="1" applyAlignment="1">
      <alignment horizontal="center" vertical="center" wrapText="1"/>
    </xf>
    <xf numFmtId="0" fontId="60" fillId="0" borderId="35" xfId="64" applyFont="1" applyFill="1" applyBorder="1" applyAlignment="1">
      <alignment horizontal="center" vertical="center"/>
    </xf>
    <xf numFmtId="0" fontId="18" fillId="0" borderId="35" xfId="68" applyFont="1" applyFill="1" applyBorder="1" applyAlignment="1">
      <alignment horizontal="center" vertical="center" wrapText="1"/>
    </xf>
    <xf numFmtId="0" fontId="18" fillId="0" borderId="35" xfId="68" applyFont="1" applyFill="1" applyBorder="1" applyAlignment="1">
      <alignment horizontal="left" vertical="center" wrapText="1"/>
    </xf>
    <xf numFmtId="0" fontId="64" fillId="0" borderId="35" xfId="48" applyFont="1" applyBorder="1"/>
    <xf numFmtId="0" fontId="60" fillId="0" borderId="35" xfId="64" applyFont="1" applyBorder="1" applyAlignment="1">
      <alignment vertical="center"/>
    </xf>
    <xf numFmtId="182" fontId="18" fillId="0" borderId="35" xfId="48" applyNumberFormat="1" applyFont="1" applyBorder="1" applyAlignment="1">
      <alignment horizontal="left" vertical="center" wrapText="1"/>
    </xf>
    <xf numFmtId="0" fontId="64" fillId="0" borderId="51" xfId="48" applyFont="1" applyBorder="1"/>
    <xf numFmtId="0" fontId="65" fillId="0" borderId="52" xfId="64" applyFont="1" applyBorder="1" applyAlignment="1">
      <alignment vertical="center"/>
    </xf>
    <xf numFmtId="0" fontId="64" fillId="0" borderId="52" xfId="48" applyFont="1" applyBorder="1" applyAlignment="1">
      <alignment horizontal="center" vertical="center" wrapText="1"/>
    </xf>
    <xf numFmtId="0" fontId="58" fillId="0" borderId="52" xfId="48" applyFont="1" applyBorder="1" applyAlignment="1">
      <alignment horizontal="center" vertical="center" wrapText="1"/>
    </xf>
    <xf numFmtId="182" fontId="58" fillId="0" borderId="53" xfId="48" applyNumberFormat="1" applyFont="1" applyBorder="1" applyAlignment="1">
      <alignment horizontal="left" vertical="center" wrapText="1"/>
    </xf>
    <xf numFmtId="0" fontId="60" fillId="37" borderId="35" xfId="64" applyFont="1" applyFill="1" applyBorder="1" applyAlignment="1">
      <alignment vertical="center"/>
    </xf>
    <xf numFmtId="0" fontId="18" fillId="37" borderId="35" xfId="48" applyFont="1" applyFill="1" applyBorder="1" applyAlignment="1">
      <alignment horizontal="center" vertical="center" wrapText="1"/>
    </xf>
    <xf numFmtId="182" fontId="18" fillId="37" borderId="35" xfId="48" applyNumberFormat="1" applyFont="1" applyFill="1" applyBorder="1" applyAlignment="1">
      <alignment horizontal="left" vertical="center" wrapText="1"/>
    </xf>
    <xf numFmtId="182" fontId="59" fillId="0" borderId="35" xfId="48" applyNumberFormat="1" applyFont="1" applyBorder="1" applyAlignment="1">
      <alignment horizontal="left" vertical="center" wrapText="1"/>
    </xf>
    <xf numFmtId="182" fontId="18" fillId="3" borderId="35" xfId="48" applyNumberFormat="1" applyFont="1" applyFill="1" applyBorder="1" applyAlignment="1">
      <alignment horizontal="left" vertical="center" wrapText="1"/>
    </xf>
    <xf numFmtId="0" fontId="18" fillId="3" borderId="35" xfId="48" applyFont="1" applyFill="1" applyBorder="1" applyAlignment="1">
      <alignment horizontal="center" vertical="center" wrapText="1"/>
    </xf>
    <xf numFmtId="0" fontId="60" fillId="3" borderId="35" xfId="64" applyFont="1" applyFill="1" applyBorder="1" applyAlignment="1">
      <alignment vertical="center"/>
    </xf>
    <xf numFmtId="0" fontId="18" fillId="0" borderId="35" xfId="48" applyFont="1" applyBorder="1" applyAlignment="1">
      <alignment horizontal="left" vertical="center" wrapText="1"/>
    </xf>
    <xf numFmtId="0" fontId="18" fillId="3" borderId="35" xfId="48" applyFont="1" applyFill="1" applyBorder="1" applyAlignment="1">
      <alignment horizontal="left" vertical="center" wrapText="1"/>
    </xf>
    <xf numFmtId="0" fontId="60" fillId="0" borderId="35" xfId="64" applyFont="1" applyBorder="1" applyAlignment="1">
      <alignment horizontal="left" vertical="center" wrapText="1"/>
    </xf>
    <xf numFmtId="0" fontId="57" fillId="38" borderId="4" xfId="48" applyFont="1" applyFill="1" applyBorder="1" applyAlignment="1">
      <alignment vertical="center"/>
    </xf>
    <xf numFmtId="0" fontId="57" fillId="38" borderId="0" xfId="48" applyFont="1" applyFill="1" applyAlignment="1">
      <alignment vertical="center"/>
    </xf>
    <xf numFmtId="0" fontId="64" fillId="0" borderId="0" xfId="48" applyFont="1"/>
    <xf numFmtId="0" fontId="60" fillId="0" borderId="0" xfId="64" applyFont="1" applyAlignment="1">
      <alignment vertical="center"/>
    </xf>
    <xf numFmtId="0" fontId="18" fillId="0" borderId="0" xfId="48" applyFont="1" applyAlignment="1">
      <alignment horizontal="center" vertical="center" wrapText="1"/>
    </xf>
    <xf numFmtId="182" fontId="18" fillId="0" borderId="0" xfId="48" applyNumberFormat="1" applyFont="1" applyAlignment="1">
      <alignment horizontal="left" vertical="center" wrapText="1"/>
    </xf>
    <xf numFmtId="0" fontId="66" fillId="0" borderId="0" xfId="48" applyFont="1" applyAlignment="1">
      <alignment vertical="center"/>
    </xf>
    <xf numFmtId="0" fontId="57" fillId="38" borderId="53" xfId="48" applyFont="1" applyFill="1" applyBorder="1" applyAlignment="1">
      <alignment horizontal="left" vertical="center"/>
    </xf>
    <xf numFmtId="0" fontId="58" fillId="0" borderId="0" xfId="70" applyFont="1"/>
    <xf numFmtId="0" fontId="58" fillId="4" borderId="16" xfId="70" applyFont="1" applyFill="1" applyBorder="1" applyAlignment="1">
      <alignment horizontal="center" vertical="center"/>
    </xf>
    <xf numFmtId="182" fontId="58" fillId="4" borderId="18" xfId="70" applyNumberFormat="1" applyFont="1" applyFill="1" applyBorder="1" applyAlignment="1">
      <alignment horizontal="left" vertical="center" wrapText="1"/>
    </xf>
    <xf numFmtId="182" fontId="58" fillId="4" borderId="12" xfId="70" applyNumberFormat="1" applyFont="1" applyFill="1" applyBorder="1" applyAlignment="1">
      <alignment horizontal="left" vertical="center" wrapText="1"/>
    </xf>
    <xf numFmtId="182" fontId="58" fillId="4" borderId="54" xfId="70" applyNumberFormat="1" applyFont="1" applyFill="1" applyBorder="1" applyAlignment="1">
      <alignment horizontal="left" vertical="center" wrapText="1"/>
    </xf>
    <xf numFmtId="0" fontId="18" fillId="0" borderId="0" xfId="70" applyFont="1"/>
    <xf numFmtId="0" fontId="67" fillId="38" borderId="55" xfId="70" quotePrefix="1" applyFont="1" applyFill="1" applyBorder="1" applyAlignment="1">
      <alignment horizontal="center" vertical="center"/>
    </xf>
    <xf numFmtId="0" fontId="67" fillId="38" borderId="56" xfId="70" applyFont="1" applyFill="1" applyBorder="1" applyAlignment="1">
      <alignment vertical="center" wrapText="1"/>
    </xf>
    <xf numFmtId="0" fontId="64" fillId="0" borderId="0" xfId="70" applyFont="1"/>
    <xf numFmtId="0" fontId="64" fillId="4" borderId="16" xfId="70" applyFont="1" applyFill="1" applyBorder="1"/>
    <xf numFmtId="0" fontId="64" fillId="4" borderId="58" xfId="70" applyFont="1" applyFill="1" applyBorder="1" applyAlignment="1">
      <alignment horizontal="left" vertical="center"/>
    </xf>
    <xf numFmtId="0" fontId="64" fillId="4" borderId="59" xfId="70" applyFont="1" applyFill="1" applyBorder="1" applyAlignment="1">
      <alignment horizontal="center" vertical="center"/>
    </xf>
    <xf numFmtId="0" fontId="64" fillId="4" borderId="59" xfId="70" applyFont="1" applyFill="1" applyBorder="1" applyAlignment="1">
      <alignment horizontal="center" vertical="center" wrapText="1"/>
    </xf>
    <xf numFmtId="0" fontId="64" fillId="4" borderId="60" xfId="70" applyFont="1" applyFill="1" applyBorder="1" applyAlignment="1">
      <alignment horizontal="center" vertical="center" wrapText="1"/>
    </xf>
    <xf numFmtId="0" fontId="18" fillId="0" borderId="4" xfId="70" applyFont="1" applyBorder="1" applyAlignment="1">
      <alignment vertical="top"/>
    </xf>
    <xf numFmtId="182" fontId="18" fillId="0" borderId="35" xfId="70" applyNumberFormat="1" applyFont="1" applyBorder="1" applyAlignment="1">
      <alignment vertical="center" wrapText="1"/>
    </xf>
    <xf numFmtId="182" fontId="18" fillId="0" borderId="35" xfId="70" applyNumberFormat="1" applyFont="1" applyBorder="1" applyAlignment="1">
      <alignment horizontal="center" vertical="center" wrapText="1"/>
    </xf>
    <xf numFmtId="0" fontId="18" fillId="0" borderId="61" xfId="70" applyFont="1" applyBorder="1" applyAlignment="1">
      <alignment vertical="top"/>
    </xf>
    <xf numFmtId="0" fontId="18" fillId="0" borderId="0" xfId="70" applyFont="1" applyAlignment="1">
      <alignment vertical="center"/>
    </xf>
    <xf numFmtId="0" fontId="18" fillId="0" borderId="0" xfId="70" applyFont="1" applyAlignment="1">
      <alignment horizontal="center"/>
    </xf>
    <xf numFmtId="183" fontId="18" fillId="0" borderId="0" xfId="70" applyNumberFormat="1" applyFont="1" applyAlignment="1">
      <alignment vertical="top" wrapText="1"/>
    </xf>
    <xf numFmtId="183" fontId="18" fillId="0" borderId="5" xfId="70" applyNumberFormat="1" applyFont="1" applyBorder="1" applyAlignment="1">
      <alignment vertical="center" wrapText="1"/>
    </xf>
    <xf numFmtId="0" fontId="58" fillId="0" borderId="0" xfId="70" applyFont="1" applyAlignment="1">
      <alignment horizontal="right"/>
    </xf>
    <xf numFmtId="183" fontId="68" fillId="0" borderId="5" xfId="70" applyNumberFormat="1" applyFont="1" applyBorder="1" applyAlignment="1">
      <alignment horizontal="center" vertical="center" wrapText="1"/>
    </xf>
    <xf numFmtId="0" fontId="67" fillId="38" borderId="55" xfId="70" applyFont="1" applyFill="1" applyBorder="1" applyAlignment="1">
      <alignment horizontal="center" vertical="center"/>
    </xf>
    <xf numFmtId="0" fontId="67" fillId="4" borderId="55" xfId="70" applyFont="1" applyFill="1" applyBorder="1" applyAlignment="1">
      <alignment vertical="top"/>
    </xf>
    <xf numFmtId="0" fontId="18" fillId="0" borderId="19" xfId="70" applyFont="1" applyBorder="1" applyAlignment="1">
      <alignment vertical="top"/>
    </xf>
    <xf numFmtId="0" fontId="18" fillId="0" borderId="35" xfId="70" applyFont="1" applyBorder="1" applyAlignment="1">
      <alignment horizontal="center" vertical="center" wrapText="1"/>
    </xf>
    <xf numFmtId="0" fontId="64" fillId="0" borderId="19" xfId="48" applyFont="1" applyBorder="1"/>
    <xf numFmtId="182" fontId="18" fillId="3" borderId="35" xfId="70" applyNumberFormat="1" applyFont="1" applyFill="1" applyBorder="1" applyAlignment="1">
      <alignment horizontal="center" vertical="center" wrapText="1"/>
    </xf>
    <xf numFmtId="0" fontId="12" fillId="3" borderId="35" xfId="48" applyFont="1" applyFill="1" applyBorder="1" applyAlignment="1">
      <alignment horizontal="center" vertical="center" wrapText="1"/>
    </xf>
    <xf numFmtId="0" fontId="60" fillId="3" borderId="35" xfId="64" applyFont="1" applyFill="1" applyBorder="1" applyAlignment="1">
      <alignment vertical="center" wrapText="1"/>
    </xf>
    <xf numFmtId="0" fontId="58" fillId="0" borderId="19" xfId="48" applyFont="1" applyBorder="1"/>
    <xf numFmtId="0" fontId="63" fillId="3" borderId="35" xfId="64" applyFont="1" applyFill="1" applyBorder="1" applyAlignment="1">
      <alignment vertical="center"/>
    </xf>
    <xf numFmtId="0" fontId="63" fillId="3" borderId="35" xfId="64" applyFont="1" applyFill="1" applyBorder="1" applyAlignment="1">
      <alignment horizontal="center" vertical="center"/>
    </xf>
    <xf numFmtId="0" fontId="64" fillId="0" borderId="35" xfId="48" applyFont="1" applyBorder="1" applyAlignment="1">
      <alignment vertical="center" wrapText="1"/>
    </xf>
    <xf numFmtId="0" fontId="69" fillId="0" borderId="0" xfId="66" applyFont="1"/>
    <xf numFmtId="0" fontId="18" fillId="0" borderId="0" xfId="68" applyFont="1" applyAlignment="1">
      <alignment vertical="center"/>
    </xf>
    <xf numFmtId="0" fontId="18" fillId="0" borderId="0" xfId="68" applyFont="1"/>
    <xf numFmtId="0" fontId="18" fillId="0" borderId="0" xfId="68" applyFont="1" applyAlignment="1">
      <alignment horizontal="left" vertical="center"/>
    </xf>
    <xf numFmtId="0" fontId="58" fillId="0" borderId="0" xfId="70" applyFont="1" applyAlignment="1">
      <alignment horizontal="left"/>
    </xf>
    <xf numFmtId="183" fontId="68" fillId="0" borderId="0" xfId="70" applyNumberFormat="1" applyFont="1" applyAlignment="1">
      <alignment horizontal="center" vertical="center" wrapText="1"/>
    </xf>
    <xf numFmtId="181" fontId="58" fillId="0" borderId="0" xfId="70" applyNumberFormat="1" applyFont="1" applyAlignment="1">
      <alignment horizontal="left"/>
    </xf>
    <xf numFmtId="0" fontId="69" fillId="0" borderId="0" xfId="66" applyFont="1" applyAlignment="1">
      <alignment vertical="center"/>
    </xf>
    <xf numFmtId="0" fontId="60" fillId="0" borderId="35" xfId="68" applyFont="1" applyFill="1" applyBorder="1" applyAlignment="1">
      <alignment vertical="center" wrapText="1"/>
    </xf>
    <xf numFmtId="0" fontId="60" fillId="0" borderId="35" xfId="68" applyFont="1" applyFill="1" applyBorder="1" applyAlignment="1">
      <alignment horizontal="center" vertical="center" wrapText="1"/>
    </xf>
    <xf numFmtId="0" fontId="18" fillId="37" borderId="35" xfId="67" applyFont="1" applyFill="1" applyBorder="1" applyAlignment="1">
      <alignment horizontal="left" vertical="center" wrapText="1"/>
    </xf>
    <xf numFmtId="0" fontId="18" fillId="0" borderId="35" xfId="67" applyFont="1" applyFill="1" applyBorder="1" applyAlignment="1">
      <alignment horizontal="left" vertical="center" wrapText="1"/>
    </xf>
    <xf numFmtId="0" fontId="18" fillId="37" borderId="35" xfId="68" applyFont="1" applyFill="1" applyBorder="1" applyAlignment="1">
      <alignment horizontal="left" vertical="center"/>
    </xf>
    <xf numFmtId="0" fontId="18" fillId="37" borderId="35" xfId="67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4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80" fontId="8" fillId="4" borderId="35" xfId="48" applyNumberFormat="1" applyFont="1" applyFill="1" applyBorder="1" applyAlignment="1">
      <alignment horizontal="right" vertical="center" wrapText="1"/>
    </xf>
    <xf numFmtId="180" fontId="59" fillId="3" borderId="35" xfId="67" applyNumberFormat="1" applyFont="1" applyFill="1" applyBorder="1" applyAlignment="1">
      <alignment horizontal="right" vertical="center" wrapText="1"/>
    </xf>
    <xf numFmtId="180" fontId="18" fillId="0" borderId="35" xfId="67" applyNumberFormat="1" applyFont="1" applyBorder="1" applyAlignment="1">
      <alignment horizontal="right" vertical="center" wrapText="1"/>
    </xf>
    <xf numFmtId="180" fontId="59" fillId="0" borderId="35" xfId="67" applyNumberFormat="1" applyFont="1" applyBorder="1" applyAlignment="1">
      <alignment horizontal="right" vertical="center" wrapText="1"/>
    </xf>
    <xf numFmtId="180" fontId="18" fillId="3" borderId="35" xfId="68" applyNumberFormat="1" applyFont="1" applyFill="1" applyBorder="1" applyAlignment="1">
      <alignment horizontal="right" vertical="center" wrapText="1"/>
    </xf>
    <xf numFmtId="180" fontId="61" fillId="0" borderId="50" xfId="68" applyNumberFormat="1" applyFont="1" applyBorder="1" applyAlignment="1">
      <alignment vertical="center" wrapText="1"/>
    </xf>
    <xf numFmtId="180" fontId="59" fillId="0" borderId="35" xfId="68" applyNumberFormat="1" applyFont="1" applyBorder="1" applyAlignment="1">
      <alignment horizontal="right" vertical="center" wrapText="1"/>
    </xf>
    <xf numFmtId="180" fontId="60" fillId="0" borderId="35" xfId="68" applyNumberFormat="1" applyFont="1" applyBorder="1" applyAlignment="1">
      <alignment horizontal="right" vertical="center" wrapText="1"/>
    </xf>
    <xf numFmtId="180" fontId="18" fillId="0" borderId="35" xfId="68" applyNumberFormat="1" applyFont="1" applyBorder="1" applyAlignment="1">
      <alignment horizontal="right" vertical="center" wrapText="1"/>
    </xf>
    <xf numFmtId="180" fontId="18" fillId="2" borderId="35" xfId="68" applyNumberFormat="1" applyFont="1" applyFill="1" applyBorder="1" applyAlignment="1">
      <alignment horizontal="right" vertical="center" wrapText="1"/>
    </xf>
    <xf numFmtId="180" fontId="3" fillId="0" borderId="0" xfId="68" applyNumberFormat="1" applyFont="1" applyAlignment="1">
      <alignment horizontal="center" vertical="center" wrapText="1"/>
    </xf>
    <xf numFmtId="180" fontId="58" fillId="0" borderId="0" xfId="68" applyNumberFormat="1" applyFont="1" applyAlignment="1">
      <alignment horizontal="center" vertical="center" wrapText="1"/>
    </xf>
    <xf numFmtId="180" fontId="18" fillId="0" borderId="9" xfId="68" applyNumberFormat="1" applyFont="1" applyBorder="1" applyAlignment="1">
      <alignment horizontal="right" vertical="center" wrapText="1"/>
    </xf>
    <xf numFmtId="180" fontId="18" fillId="0" borderId="35" xfId="48" applyNumberFormat="1" applyFont="1" applyFill="1" applyBorder="1" applyAlignment="1">
      <alignment horizontal="right" vertical="center" wrapText="1"/>
    </xf>
    <xf numFmtId="180" fontId="18" fillId="0" borderId="35" xfId="48" applyNumberFormat="1" applyFont="1" applyBorder="1" applyAlignment="1">
      <alignment horizontal="right" vertical="center" wrapText="1"/>
    </xf>
    <xf numFmtId="180" fontId="58" fillId="0" borderId="52" xfId="48" applyNumberFormat="1" applyFont="1" applyBorder="1" applyAlignment="1">
      <alignment horizontal="center" vertical="center" wrapText="1"/>
    </xf>
    <xf numFmtId="180" fontId="8" fillId="4" borderId="35" xfId="48" applyNumberFormat="1" applyFont="1" applyFill="1" applyBorder="1" applyAlignment="1">
      <alignment horizontal="center" vertical="center" wrapText="1"/>
    </xf>
    <xf numFmtId="180" fontId="18" fillId="37" borderId="35" xfId="48" applyNumberFormat="1" applyFont="1" applyFill="1" applyBorder="1" applyAlignment="1">
      <alignment horizontal="right" vertical="center" wrapText="1"/>
    </xf>
    <xf numFmtId="180" fontId="18" fillId="3" borderId="35" xfId="48" applyNumberFormat="1" applyFont="1" applyFill="1" applyBorder="1" applyAlignment="1">
      <alignment horizontal="right" vertical="center" wrapText="1"/>
    </xf>
    <xf numFmtId="180" fontId="57" fillId="38" borderId="0" xfId="48" applyNumberFormat="1" applyFont="1" applyFill="1" applyAlignment="1">
      <alignment vertical="center"/>
    </xf>
    <xf numFmtId="180" fontId="57" fillId="38" borderId="52" xfId="48" applyNumberFormat="1" applyFont="1" applyFill="1" applyBorder="1" applyAlignment="1">
      <alignment vertical="center"/>
    </xf>
    <xf numFmtId="180" fontId="58" fillId="4" borderId="12" xfId="70" applyNumberFormat="1" applyFont="1" applyFill="1" applyBorder="1" applyAlignment="1">
      <alignment horizontal="left" vertical="center" wrapText="1"/>
    </xf>
    <xf numFmtId="180" fontId="64" fillId="4" borderId="43" xfId="70" applyNumberFormat="1" applyFont="1" applyFill="1" applyBorder="1" applyAlignment="1">
      <alignment horizontal="center" vertical="center" wrapText="1"/>
    </xf>
    <xf numFmtId="180" fontId="18" fillId="0" borderId="0" xfId="70" applyNumberFormat="1" applyFont="1" applyAlignment="1">
      <alignment vertical="top" wrapText="1"/>
    </xf>
    <xf numFmtId="180" fontId="58" fillId="0" borderId="0" xfId="70" applyNumberFormat="1" applyFont="1" applyAlignment="1">
      <alignment horizontal="right"/>
    </xf>
    <xf numFmtId="180" fontId="18" fillId="0" borderId="35" xfId="70" applyNumberFormat="1" applyFont="1" applyBorder="1" applyAlignment="1">
      <alignment horizontal="right" vertical="center" wrapText="1"/>
    </xf>
    <xf numFmtId="180" fontId="12" fillId="0" borderId="35" xfId="48" applyNumberFormat="1" applyFont="1" applyBorder="1" applyAlignment="1">
      <alignment horizontal="center" vertical="center" wrapText="1"/>
    </xf>
    <xf numFmtId="180" fontId="18" fillId="0" borderId="0" xfId="68" applyNumberFormat="1" applyFont="1"/>
    <xf numFmtId="180" fontId="58" fillId="0" borderId="0" xfId="70" applyNumberFormat="1" applyFont="1" applyAlignment="1">
      <alignment horizontal="left"/>
    </xf>
    <xf numFmtId="180" fontId="58" fillId="0" borderId="0" xfId="70" applyNumberFormat="1" applyFont="1" applyAlignment="1">
      <alignment horizontal="left" wrapText="1"/>
    </xf>
    <xf numFmtId="180" fontId="69" fillId="0" borderId="0" xfId="66" applyNumberFormat="1" applyFont="1"/>
    <xf numFmtId="180" fontId="59" fillId="3" borderId="35" xfId="67" applyNumberFormat="1" applyFont="1" applyFill="1" applyBorder="1" applyAlignment="1">
      <alignment vertical="center" wrapText="1"/>
    </xf>
    <xf numFmtId="180" fontId="58" fillId="0" borderId="0" xfId="68" applyNumberFormat="1" applyFont="1" applyAlignment="1">
      <alignment horizontal="right" vertical="center" wrapText="1"/>
    </xf>
    <xf numFmtId="180" fontId="59" fillId="3" borderId="9" xfId="67" applyNumberFormat="1" applyFont="1" applyFill="1" applyBorder="1" applyAlignment="1">
      <alignment vertical="center" wrapText="1"/>
    </xf>
    <xf numFmtId="180" fontId="60" fillId="0" borderId="35" xfId="64" applyNumberFormat="1" applyFont="1" applyFill="1" applyBorder="1" applyAlignment="1">
      <alignment vertical="center"/>
    </xf>
    <xf numFmtId="180" fontId="60" fillId="0" borderId="35" xfId="64" applyNumberFormat="1" applyFont="1" applyBorder="1" applyAlignment="1">
      <alignment vertical="center"/>
    </xf>
    <xf numFmtId="180" fontId="58" fillId="0" borderId="52" xfId="48" applyNumberFormat="1" applyFont="1" applyBorder="1" applyAlignment="1">
      <alignment horizontal="right" vertical="center" wrapText="1"/>
    </xf>
    <xf numFmtId="180" fontId="60" fillId="37" borderId="35" xfId="64" applyNumberFormat="1" applyFont="1" applyFill="1" applyBorder="1" applyAlignment="1">
      <alignment vertical="center"/>
    </xf>
    <xf numFmtId="180" fontId="58" fillId="0" borderId="0" xfId="70" applyNumberFormat="1" applyFont="1" applyAlignment="1">
      <alignment horizontal="right" wrapText="1"/>
    </xf>
    <xf numFmtId="0" fontId="18" fillId="2" borderId="43" xfId="49" applyFont="1" applyFill="1" applyBorder="1" applyAlignment="1">
      <alignment horizontal="left" vertical="center"/>
    </xf>
    <xf numFmtId="0" fontId="18" fillId="2" borderId="41" xfId="49" applyFont="1" applyFill="1" applyBorder="1" applyAlignment="1">
      <alignment horizontal="left" vertical="center"/>
    </xf>
    <xf numFmtId="0" fontId="18" fillId="2" borderId="49" xfId="49" applyFont="1" applyFill="1" applyBorder="1" applyAlignment="1">
      <alignment horizontal="left" vertical="center"/>
    </xf>
    <xf numFmtId="0" fontId="18" fillId="2" borderId="48" xfId="49" applyFont="1" applyFill="1" applyBorder="1" applyAlignment="1">
      <alignment horizontal="left" vertical="center"/>
    </xf>
    <xf numFmtId="0" fontId="18" fillId="2" borderId="22" xfId="49" applyFont="1" applyFill="1" applyBorder="1" applyAlignment="1">
      <alignment horizontal="left" vertical="center"/>
    </xf>
    <xf numFmtId="0" fontId="18" fillId="2" borderId="0" xfId="49" applyFont="1" applyFill="1" applyAlignment="1">
      <alignment horizontal="left" vertical="center"/>
    </xf>
    <xf numFmtId="0" fontId="18" fillId="2" borderId="0" xfId="49" applyFont="1" applyFill="1" applyAlignment="1">
      <alignment vertical="center" wrapText="1"/>
    </xf>
    <xf numFmtId="0" fontId="70" fillId="11" borderId="1" xfId="49" applyFont="1" applyFill="1" applyBorder="1" applyAlignment="1">
      <alignment horizontal="left" vertical="center" wrapText="1"/>
    </xf>
    <xf numFmtId="179" fontId="67" fillId="8" borderId="39" xfId="54" applyNumberFormat="1" applyFont="1" applyFill="1" applyBorder="1" applyAlignment="1">
      <alignment horizontal="center" vertical="center"/>
    </xf>
    <xf numFmtId="0" fontId="67" fillId="8" borderId="39" xfId="54" applyFont="1" applyFill="1" applyBorder="1" applyAlignment="1">
      <alignment horizontal="center" vertical="center"/>
    </xf>
    <xf numFmtId="14" fontId="18" fillId="0" borderId="1" xfId="49" applyNumberFormat="1" applyFont="1" applyFill="1" applyBorder="1" applyAlignment="1">
      <alignment horizontal="left" vertical="center" wrapText="1"/>
    </xf>
    <xf numFmtId="179" fontId="18" fillId="0" borderId="1" xfId="49" applyNumberFormat="1" applyFont="1" applyFill="1" applyBorder="1" applyAlignment="1">
      <alignment horizontal="center" vertical="center"/>
    </xf>
    <xf numFmtId="179" fontId="18" fillId="0" borderId="35" xfId="49" applyNumberFormat="1" applyFont="1" applyFill="1" applyBorder="1" applyAlignment="1">
      <alignment horizontal="center" vertical="center"/>
    </xf>
    <xf numFmtId="0" fontId="59" fillId="0" borderId="1" xfId="49" applyFont="1" applyFill="1" applyBorder="1" applyAlignment="1">
      <alignment horizontal="left" vertical="center" wrapText="1"/>
    </xf>
    <xf numFmtId="0" fontId="59" fillId="0" borderId="1" xfId="49" applyFont="1" applyFill="1" applyBorder="1" applyAlignment="1">
      <alignment horizontal="center" vertical="center" wrapText="1"/>
    </xf>
    <xf numFmtId="14" fontId="59" fillId="0" borderId="1" xfId="49" applyNumberFormat="1" applyFont="1" applyFill="1" applyBorder="1" applyAlignment="1">
      <alignment horizontal="left" vertical="center" wrapText="1"/>
    </xf>
    <xf numFmtId="179" fontId="59" fillId="0" borderId="1" xfId="49" applyNumberFormat="1" applyFont="1" applyFill="1" applyBorder="1" applyAlignment="1">
      <alignment horizontal="center" vertical="center"/>
    </xf>
    <xf numFmtId="179" fontId="59" fillId="0" borderId="35" xfId="49" applyNumberFormat="1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 wrapText="1"/>
    </xf>
    <xf numFmtId="14" fontId="18" fillId="0" borderId="35" xfId="49" applyNumberFormat="1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horizontal="left" vertical="center" wrapText="1"/>
    </xf>
    <xf numFmtId="0" fontId="64" fillId="12" borderId="23" xfId="49" applyFont="1" applyFill="1" applyBorder="1" applyAlignment="1">
      <alignment vertical="center" wrapText="1"/>
    </xf>
    <xf numFmtId="0" fontId="64" fillId="12" borderId="10" xfId="49" applyFont="1" applyFill="1" applyBorder="1" applyAlignment="1">
      <alignment vertical="center" wrapText="1"/>
    </xf>
    <xf numFmtId="0" fontId="64" fillId="12" borderId="10" xfId="49" applyFont="1" applyFill="1" applyBorder="1" applyAlignment="1">
      <alignment horizontal="left" vertical="center" wrapText="1"/>
    </xf>
    <xf numFmtId="179" fontId="64" fillId="12" borderId="10" xfId="49" applyNumberFormat="1" applyFont="1" applyFill="1" applyBorder="1" applyAlignment="1">
      <alignment vertical="center" wrapText="1"/>
    </xf>
    <xf numFmtId="0" fontId="64" fillId="12" borderId="11" xfId="49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0" fontId="64" fillId="0" borderId="1" xfId="49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179" fontId="18" fillId="0" borderId="35" xfId="0" applyNumberFormat="1" applyFont="1" applyFill="1" applyBorder="1" applyAlignment="1">
      <alignment horizontal="center" vertical="center"/>
    </xf>
    <xf numFmtId="0" fontId="64" fillId="0" borderId="35" xfId="49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horizontal="left" vertical="center" wrapText="1" readingOrder="1"/>
    </xf>
    <xf numFmtId="0" fontId="18" fillId="0" borderId="35" xfId="49" applyFont="1" applyFill="1" applyBorder="1" applyAlignment="1">
      <alignment horizontal="left" vertical="center" wrapText="1" readingOrder="1"/>
    </xf>
    <xf numFmtId="179" fontId="64" fillId="0" borderId="9" xfId="0" applyNumberFormat="1" applyFont="1" applyFill="1" applyBorder="1" applyAlignment="1">
      <alignment horizontal="center" vertical="center"/>
    </xf>
    <xf numFmtId="0" fontId="18" fillId="2" borderId="0" xfId="49" applyFont="1" applyFill="1">
      <alignment vertical="center"/>
    </xf>
    <xf numFmtId="179" fontId="18" fillId="0" borderId="0" xfId="49" applyNumberFormat="1" applyFont="1" applyFill="1" applyAlignment="1">
      <alignment horizontal="center" vertical="center"/>
    </xf>
    <xf numFmtId="180" fontId="8" fillId="0" borderId="35" xfId="0" applyNumberFormat="1" applyFont="1" applyBorder="1" applyAlignment="1">
      <alignment horizontal="center" vertical="center"/>
    </xf>
    <xf numFmtId="180" fontId="12" fillId="0" borderId="0" xfId="0" applyNumberFormat="1" applyFont="1">
      <alignment vertical="center"/>
    </xf>
    <xf numFmtId="0" fontId="18" fillId="0" borderId="35" xfId="0" applyFont="1" applyBorder="1" applyAlignment="1">
      <alignment horizontal="center" vertical="center"/>
    </xf>
    <xf numFmtId="180" fontId="18" fillId="0" borderId="35" xfId="0" applyNumberFormat="1" applyFont="1" applyBorder="1" applyAlignment="1">
      <alignment horizontal="right" vertical="center"/>
    </xf>
    <xf numFmtId="180" fontId="18" fillId="37" borderId="35" xfId="0" applyNumberFormat="1" applyFont="1" applyFill="1" applyBorder="1" applyAlignment="1">
      <alignment horizontal="right" vertical="center"/>
    </xf>
    <xf numFmtId="180" fontId="18" fillId="37" borderId="35" xfId="0" applyNumberFormat="1" applyFont="1" applyFill="1" applyBorder="1">
      <alignment vertical="center"/>
    </xf>
    <xf numFmtId="14" fontId="72" fillId="39" borderId="1" xfId="49" applyNumberFormat="1" applyFont="1" applyFill="1" applyBorder="1" applyAlignment="1">
      <alignment horizontal="left" vertical="center" wrapText="1"/>
    </xf>
    <xf numFmtId="14" fontId="72" fillId="0" borderId="1" xfId="49" applyNumberFormat="1" applyFont="1" applyFill="1" applyBorder="1" applyAlignment="1">
      <alignment horizontal="left" vertical="center" wrapText="1"/>
    </xf>
    <xf numFmtId="0" fontId="60" fillId="0" borderId="35" xfId="64" applyFont="1" applyFill="1" applyBorder="1" applyAlignment="1">
      <alignment vertical="center"/>
    </xf>
    <xf numFmtId="0" fontId="18" fillId="0" borderId="35" xfId="48" applyFont="1" applyFill="1" applyBorder="1" applyAlignment="1">
      <alignment horizontal="center" vertical="center" wrapText="1"/>
    </xf>
    <xf numFmtId="182" fontId="18" fillId="0" borderId="35" xfId="48" applyNumberFormat="1" applyFont="1" applyFill="1" applyBorder="1" applyAlignment="1">
      <alignment horizontal="left" vertical="center" wrapText="1"/>
    </xf>
    <xf numFmtId="182" fontId="59" fillId="37" borderId="35" xfId="48" applyNumberFormat="1" applyFont="1" applyFill="1" applyBorder="1" applyAlignment="1">
      <alignment horizontal="left" vertical="center" wrapText="1"/>
    </xf>
    <xf numFmtId="0" fontId="59" fillId="0" borderId="35" xfId="68" applyFont="1" applyBorder="1" applyAlignment="1">
      <alignment horizontal="left" vertical="center" wrapText="1"/>
    </xf>
    <xf numFmtId="0" fontId="59" fillId="0" borderId="35" xfId="49" applyFont="1" applyFill="1" applyBorder="1" applyAlignment="1">
      <alignment horizontal="center" vertical="center" wrapText="1"/>
    </xf>
    <xf numFmtId="0" fontId="75" fillId="0" borderId="35" xfId="64" applyFont="1" applyBorder="1" applyAlignment="1">
      <alignment vertical="center"/>
    </xf>
    <xf numFmtId="0" fontId="46" fillId="0" borderId="35" xfId="0" applyFont="1" applyBorder="1" applyAlignment="1">
      <alignment horizontal="center" vertical="center" wrapText="1"/>
    </xf>
    <xf numFmtId="0" fontId="76" fillId="37" borderId="42" xfId="49" applyFont="1" applyFill="1" applyBorder="1" applyAlignment="1">
      <alignment horizontal="left" vertical="center"/>
    </xf>
    <xf numFmtId="0" fontId="46" fillId="0" borderId="35" xfId="54" applyFont="1" applyBorder="1" applyAlignment="1">
      <alignment horizontal="center" vertical="center" wrapText="1"/>
    </xf>
    <xf numFmtId="0" fontId="50" fillId="0" borderId="35" xfId="49" applyFont="1" applyFill="1" applyBorder="1" applyAlignment="1">
      <alignment horizontal="center" vertical="center" wrapText="1"/>
    </xf>
    <xf numFmtId="0" fontId="53" fillId="0" borderId="38" xfId="49" applyFont="1" applyFill="1" applyBorder="1" applyAlignment="1">
      <alignment horizontal="left" vertical="center" wrapText="1"/>
    </xf>
    <xf numFmtId="0" fontId="79" fillId="0" borderId="38" xfId="49" applyFont="1" applyFill="1" applyBorder="1" applyAlignment="1">
      <alignment horizontal="left" vertical="center" wrapText="1"/>
    </xf>
    <xf numFmtId="180" fontId="18" fillId="0" borderId="0" xfId="49" applyNumberFormat="1" applyFont="1" applyFill="1" applyBorder="1" applyAlignment="1">
      <alignment horizontal="center" vertical="center"/>
    </xf>
    <xf numFmtId="179" fontId="64" fillId="12" borderId="50" xfId="49" applyNumberFormat="1" applyFont="1" applyFill="1" applyBorder="1" applyAlignment="1">
      <alignment vertical="center" wrapText="1"/>
    </xf>
    <xf numFmtId="179" fontId="18" fillId="0" borderId="8" xfId="49" applyNumberFormat="1" applyFont="1" applyFill="1" applyBorder="1" applyAlignment="1">
      <alignment horizontal="center" vertical="center"/>
    </xf>
    <xf numFmtId="179" fontId="60" fillId="0" borderId="8" xfId="49" applyNumberFormat="1" applyFont="1" applyFill="1" applyBorder="1" applyAlignment="1">
      <alignment horizontal="center" vertical="center"/>
    </xf>
    <xf numFmtId="179" fontId="60" fillId="0" borderId="24" xfId="0" applyNumberFormat="1" applyFont="1" applyFill="1" applyBorder="1" applyAlignment="1">
      <alignment horizontal="center" vertical="center"/>
    </xf>
    <xf numFmtId="14" fontId="18" fillId="2" borderId="44" xfId="49" applyNumberFormat="1" applyFont="1" applyFill="1" applyBorder="1" applyAlignment="1">
      <alignment vertical="center"/>
    </xf>
    <xf numFmtId="0" fontId="18" fillId="2" borderId="0" xfId="49" applyFont="1" applyFill="1" applyBorder="1" applyAlignment="1">
      <alignment vertical="center"/>
    </xf>
    <xf numFmtId="0" fontId="18" fillId="2" borderId="40" xfId="49" applyFont="1" applyFill="1" applyBorder="1" applyAlignment="1">
      <alignment vertical="center"/>
    </xf>
    <xf numFmtId="14" fontId="23" fillId="2" borderId="44" xfId="49" applyNumberFormat="1" applyFont="1" applyFill="1" applyBorder="1" applyAlignment="1">
      <alignment vertical="center"/>
    </xf>
    <xf numFmtId="0" fontId="46" fillId="0" borderId="25" xfId="49" applyFont="1" applyFill="1" applyBorder="1" applyAlignment="1">
      <alignment horizontal="left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13" fillId="14" borderId="2" xfId="50" applyNumberFormat="1" applyFont="1" applyFill="1" applyBorder="1" applyAlignment="1">
      <alignment horizontal="center" vertical="center" wrapText="1"/>
    </xf>
    <xf numFmtId="0" fontId="13" fillId="14" borderId="25" xfId="50" applyNumberFormat="1" applyFont="1" applyFill="1" applyBorder="1" applyAlignment="1">
      <alignment horizontal="center" vertical="center"/>
    </xf>
    <xf numFmtId="0" fontId="13" fillId="14" borderId="3" xfId="50" applyNumberFormat="1" applyFont="1" applyFill="1" applyBorder="1" applyAlignment="1">
      <alignment horizontal="center" vertical="center"/>
    </xf>
    <xf numFmtId="0" fontId="5" fillId="3" borderId="23" xfId="50" applyNumberFormat="1" applyFont="1" applyFill="1" applyBorder="1" applyAlignment="1">
      <alignment horizontal="center" vertical="center" wrapText="1"/>
    </xf>
    <xf numFmtId="0" fontId="5" fillId="3" borderId="11" xfId="50" applyNumberFormat="1" applyFont="1" applyFill="1" applyBorder="1" applyAlignment="1">
      <alignment horizontal="center" vertical="center"/>
    </xf>
    <xf numFmtId="0" fontId="5" fillId="3" borderId="11" xfId="50" applyNumberFormat="1" applyFont="1" applyFill="1" applyBorder="1" applyAlignment="1">
      <alignment horizontal="center" vertical="center" wrapText="1"/>
    </xf>
    <xf numFmtId="40" fontId="5" fillId="3" borderId="23" xfId="50" applyNumberFormat="1" applyFont="1" applyFill="1" applyBorder="1" applyAlignment="1">
      <alignment horizontal="center" vertical="center"/>
    </xf>
    <xf numFmtId="0" fontId="5" fillId="3" borderId="10" xfId="50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14" borderId="4" xfId="50" applyNumberFormat="1" applyFont="1" applyFill="1" applyBorder="1" applyAlignment="1">
      <alignment horizontal="center" vertical="center" wrapText="1"/>
    </xf>
    <xf numFmtId="0" fontId="13" fillId="14" borderId="0" xfId="50" applyNumberFormat="1" applyFont="1" applyFill="1" applyBorder="1" applyAlignment="1">
      <alignment horizontal="center" vertical="center"/>
    </xf>
    <xf numFmtId="40" fontId="5" fillId="3" borderId="10" xfId="50" applyNumberFormat="1" applyFont="1" applyFill="1" applyBorder="1" applyAlignment="1">
      <alignment horizontal="center" vertical="center"/>
    </xf>
    <xf numFmtId="40" fontId="5" fillId="3" borderId="11" xfId="50" applyNumberFormat="1" applyFont="1" applyFill="1" applyBorder="1" applyAlignment="1">
      <alignment horizontal="center" vertical="center"/>
    </xf>
    <xf numFmtId="0" fontId="56" fillId="38" borderId="35" xfId="48" applyFont="1" applyFill="1" applyBorder="1" applyAlignment="1">
      <alignment horizontal="center" vertical="center" wrapText="1"/>
    </xf>
    <xf numFmtId="0" fontId="18" fillId="37" borderId="35" xfId="0" applyFont="1" applyFill="1" applyBorder="1" applyAlignment="1">
      <alignment horizontal="center" vertical="center"/>
    </xf>
    <xf numFmtId="0" fontId="18" fillId="37" borderId="36" xfId="0" applyFont="1" applyFill="1" applyBorder="1" applyAlignment="1">
      <alignment horizontal="center" vertical="center"/>
    </xf>
    <xf numFmtId="0" fontId="18" fillId="37" borderId="3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50" xfId="49" applyFont="1" applyFill="1" applyBorder="1" applyAlignment="1">
      <alignment horizontal="left" vertical="center" wrapText="1"/>
    </xf>
    <xf numFmtId="0" fontId="18" fillId="0" borderId="37" xfId="49" applyFont="1" applyFill="1" applyBorder="1" applyAlignment="1">
      <alignment horizontal="left" vertical="center" wrapText="1"/>
    </xf>
    <xf numFmtId="0" fontId="46" fillId="0" borderId="25" xfId="49" applyFont="1" applyFill="1" applyBorder="1" applyAlignment="1">
      <alignment horizontal="left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60" fillId="6" borderId="1" xfId="49" applyFont="1" applyFill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/>
    </xf>
    <xf numFmtId="0" fontId="64" fillId="13" borderId="1" xfId="0" applyFont="1" applyFill="1" applyBorder="1" applyAlignment="1">
      <alignment horizontal="center" vertical="center"/>
    </xf>
    <xf numFmtId="0" fontId="18" fillId="2" borderId="45" xfId="49" applyFont="1" applyFill="1" applyBorder="1" applyAlignment="1">
      <alignment vertical="center" wrapText="1"/>
    </xf>
    <xf numFmtId="0" fontId="18" fillId="2" borderId="46" xfId="49" applyFont="1" applyFill="1" applyBorder="1" applyAlignment="1">
      <alignment vertical="center" wrapText="1"/>
    </xf>
    <xf numFmtId="0" fontId="18" fillId="2" borderId="47" xfId="49" applyFont="1" applyFill="1" applyBorder="1" applyAlignment="1">
      <alignment vertical="center" wrapText="1"/>
    </xf>
    <xf numFmtId="0" fontId="70" fillId="11" borderId="1" xfId="49" applyFont="1" applyFill="1" applyBorder="1" applyAlignment="1">
      <alignment horizontal="center" vertical="center" wrapText="1"/>
    </xf>
    <xf numFmtId="0" fontId="64" fillId="12" borderId="23" xfId="49" applyFont="1" applyFill="1" applyBorder="1" applyAlignment="1">
      <alignment horizontal="left" vertical="center" wrapText="1"/>
    </xf>
    <xf numFmtId="0" fontId="64" fillId="12" borderId="10" xfId="49" applyFont="1" applyFill="1" applyBorder="1" applyAlignment="1">
      <alignment horizontal="left" vertical="center" wrapText="1"/>
    </xf>
    <xf numFmtId="0" fontId="64" fillId="12" borderId="50" xfId="49" applyFont="1" applyFill="1" applyBorder="1" applyAlignment="1">
      <alignment horizontal="left" vertical="center" wrapText="1"/>
    </xf>
    <xf numFmtId="0" fontId="64" fillId="12" borderId="11" xfId="49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center" vertical="center" wrapText="1"/>
    </xf>
    <xf numFmtId="0" fontId="18" fillId="0" borderId="9" xfId="49" applyFont="1" applyFill="1" applyBorder="1" applyAlignment="1">
      <alignment horizontal="center" vertical="center" wrapText="1"/>
    </xf>
    <xf numFmtId="0" fontId="18" fillId="0" borderId="8" xfId="49" applyFont="1" applyFill="1" applyBorder="1" applyAlignment="1">
      <alignment horizontal="left" vertical="center" wrapText="1"/>
    </xf>
    <xf numFmtId="0" fontId="18" fillId="0" borderId="9" xfId="49" applyFont="1" applyFill="1" applyBorder="1" applyAlignment="1">
      <alignment horizontal="left" vertical="center" wrapText="1"/>
    </xf>
    <xf numFmtId="0" fontId="18" fillId="0" borderId="24" xfId="49" applyFont="1" applyFill="1" applyBorder="1" applyAlignment="1">
      <alignment horizontal="center" vertical="center" wrapText="1"/>
    </xf>
    <xf numFmtId="0" fontId="18" fillId="0" borderId="24" xfId="49" applyFont="1" applyFill="1" applyBorder="1" applyAlignment="1">
      <alignment horizontal="left" vertical="center" wrapText="1"/>
    </xf>
    <xf numFmtId="180" fontId="18" fillId="0" borderId="22" xfId="49" applyNumberFormat="1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 wrapText="1"/>
    </xf>
    <xf numFmtId="0" fontId="57" fillId="38" borderId="51" xfId="48" applyFont="1" applyFill="1" applyBorder="1" applyAlignment="1">
      <alignment vertical="center"/>
    </xf>
    <xf numFmtId="0" fontId="57" fillId="38" borderId="52" xfId="48" applyFont="1" applyFill="1" applyBorder="1" applyAlignment="1">
      <alignment vertical="center"/>
    </xf>
    <xf numFmtId="0" fontId="67" fillId="38" borderId="13" xfId="70" applyFont="1" applyFill="1" applyBorder="1" applyAlignment="1">
      <alignment horizontal="center" vertical="center" wrapText="1"/>
    </xf>
    <xf numFmtId="0" fontId="67" fillId="38" borderId="57" xfId="70" applyFont="1" applyFill="1" applyBorder="1" applyAlignment="1">
      <alignment horizontal="center" vertical="center" wrapText="1"/>
    </xf>
    <xf numFmtId="0" fontId="56" fillId="0" borderId="36" xfId="48" applyFont="1" applyFill="1" applyBorder="1" applyAlignment="1">
      <alignment horizontal="center" vertical="center" wrapText="1"/>
    </xf>
    <xf numFmtId="0" fontId="56" fillId="0" borderId="50" xfId="48" applyFont="1" applyFill="1" applyBorder="1" applyAlignment="1">
      <alignment horizontal="center" vertical="center" wrapText="1"/>
    </xf>
    <xf numFmtId="0" fontId="56" fillId="0" borderId="37" xfId="48" applyFont="1" applyFill="1" applyBorder="1" applyAlignment="1">
      <alignment horizontal="center" vertical="center" wrapText="1"/>
    </xf>
    <xf numFmtId="0" fontId="58" fillId="3" borderId="36" xfId="48" applyFont="1" applyFill="1" applyBorder="1" applyAlignment="1">
      <alignment horizontal="left" vertical="center"/>
    </xf>
    <xf numFmtId="0" fontId="58" fillId="3" borderId="50" xfId="48" applyFont="1" applyFill="1" applyBorder="1" applyAlignment="1">
      <alignment horizontal="left" vertical="center"/>
    </xf>
    <xf numFmtId="0" fontId="58" fillId="3" borderId="37" xfId="48" applyFont="1" applyFill="1" applyBorder="1" applyAlignment="1">
      <alignment horizontal="left" vertical="center"/>
    </xf>
    <xf numFmtId="0" fontId="61" fillId="0" borderId="36" xfId="68" applyFont="1" applyBorder="1" applyAlignment="1">
      <alignment horizontal="left" vertical="center" wrapText="1"/>
    </xf>
    <xf numFmtId="0" fontId="61" fillId="0" borderId="50" xfId="68" applyFont="1" applyBorder="1" applyAlignment="1">
      <alignment horizontal="left" vertical="center" wrapText="1"/>
    </xf>
    <xf numFmtId="0" fontId="59" fillId="0" borderId="35" xfId="68" applyFont="1" applyBorder="1" applyAlignment="1">
      <alignment horizontal="left" vertical="center" wrapText="1"/>
    </xf>
    <xf numFmtId="0" fontId="57" fillId="38" borderId="4" xfId="48" applyFont="1" applyFill="1" applyBorder="1" applyAlignment="1">
      <alignment horizontal="left" vertical="center"/>
    </xf>
    <xf numFmtId="0" fontId="57" fillId="38" borderId="0" xfId="48" applyFont="1" applyFill="1" applyAlignment="1">
      <alignment horizontal="left" vertical="center"/>
    </xf>
    <xf numFmtId="0" fontId="57" fillId="38" borderId="35" xfId="48" applyFont="1" applyFill="1" applyBorder="1" applyAlignment="1">
      <alignment horizontal="left" vertical="center"/>
    </xf>
    <xf numFmtId="0" fontId="3" fillId="2" borderId="12" xfId="15" applyFill="1" applyBorder="1" applyAlignment="1">
      <alignment horizontal="center" vertical="top"/>
    </xf>
    <xf numFmtId="179" fontId="10" fillId="8" borderId="15" xfId="54" applyNumberFormat="1" applyFont="1" applyFill="1" applyBorder="1">
      <alignment vertical="center"/>
    </xf>
    <xf numFmtId="0" fontId="10" fillId="8" borderId="15" xfId="54" applyFont="1" applyFill="1" applyBorder="1">
      <alignment vertical="center"/>
    </xf>
    <xf numFmtId="0" fontId="10" fillId="9" borderId="19" xfId="54" applyFont="1" applyFill="1" applyBorder="1" applyAlignment="1">
      <alignment horizontal="right" vertical="center" wrapText="1"/>
    </xf>
    <xf numFmtId="0" fontId="10" fillId="9" borderId="12" xfId="54" applyFont="1" applyFill="1" applyBorder="1" applyAlignment="1">
      <alignment horizontal="right" vertical="center" wrapText="1"/>
    </xf>
    <xf numFmtId="0" fontId="10" fillId="9" borderId="20" xfId="54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3" fillId="0" borderId="8" xfId="49" applyFont="1" applyFill="1" applyBorder="1" applyAlignment="1">
      <alignment horizontal="left" vertical="center" wrapText="1"/>
    </xf>
    <xf numFmtId="0" fontId="18" fillId="2" borderId="2" xfId="49" applyFont="1" applyFill="1" applyBorder="1" applyAlignment="1">
      <alignment horizontal="center" vertical="center"/>
    </xf>
    <xf numFmtId="0" fontId="18" fillId="2" borderId="4" xfId="49" applyFont="1" applyFill="1" applyBorder="1" applyAlignment="1">
      <alignment horizontal="center" vertical="center"/>
    </xf>
  </cellXfs>
  <cellStyles count="71">
    <cellStyle name="_ET_STYLE_NoName_00_" xfId="3" xr:uid="{00000000-0005-0000-0000-000000000000}"/>
    <cellStyle name="0,0_x000a__x000a_NA_x000a__x000a_" xfId="15" xr:uid="{00000000-0005-0000-0000-000001000000}"/>
    <cellStyle name="0,0_x000d__x000a_NA_x000d__x000a_" xfId="4" xr:uid="{00000000-0005-0000-0000-000002000000}"/>
    <cellStyle name="0,0_x000d__x000a_NA_x000d__x000a_ 2" xfId="16" xr:uid="{00000000-0005-0000-0000-000003000000}"/>
    <cellStyle name="0,0_x000d__x000d_NA_x000d__x000d_" xfId="67" xr:uid="{00000000-0005-0000-0000-000004000000}"/>
    <cellStyle name="20% - Accent1" xfId="17" xr:uid="{00000000-0005-0000-0000-000005000000}"/>
    <cellStyle name="20% - Accent2" xfId="9" xr:uid="{00000000-0005-0000-0000-000006000000}"/>
    <cellStyle name="20% - Accent3" xfId="10" xr:uid="{00000000-0005-0000-0000-000007000000}"/>
    <cellStyle name="20% - Accent4" xfId="1" xr:uid="{00000000-0005-0000-0000-000008000000}"/>
    <cellStyle name="20% - Accent5" xfId="11" xr:uid="{00000000-0005-0000-0000-000009000000}"/>
    <cellStyle name="20% - Accent6" xfId="13" xr:uid="{00000000-0005-0000-0000-00000A000000}"/>
    <cellStyle name="20% - 着色 5" xfId="7" xr:uid="{00000000-0005-0000-0000-00000B000000}"/>
    <cellStyle name="40% - Accent1" xfId="18" xr:uid="{00000000-0005-0000-0000-00000C000000}"/>
    <cellStyle name="40% - Accent2" xfId="19" xr:uid="{00000000-0005-0000-0000-00000D000000}"/>
    <cellStyle name="40% - Accent3" xfId="14" xr:uid="{00000000-0005-0000-0000-00000E000000}"/>
    <cellStyle name="40% - Accent4" xfId="20" xr:uid="{00000000-0005-0000-0000-00000F000000}"/>
    <cellStyle name="40% - Accent5" xfId="21" xr:uid="{00000000-0005-0000-0000-000010000000}"/>
    <cellStyle name="40% - Accent6" xfId="22" xr:uid="{00000000-0005-0000-0000-000011000000}"/>
    <cellStyle name="60% - Accent1" xfId="23" xr:uid="{00000000-0005-0000-0000-000012000000}"/>
    <cellStyle name="60% - Accent2" xfId="24" xr:uid="{00000000-0005-0000-0000-000013000000}"/>
    <cellStyle name="60% - Accent3" xfId="25" xr:uid="{00000000-0005-0000-0000-000014000000}"/>
    <cellStyle name="60% - Accent4" xfId="26" xr:uid="{00000000-0005-0000-0000-000015000000}"/>
    <cellStyle name="60% - Accent5" xfId="27" xr:uid="{00000000-0005-0000-0000-000016000000}"/>
    <cellStyle name="60% - Accent6" xfId="28" xr:uid="{00000000-0005-0000-0000-000017000000}"/>
    <cellStyle name="60% - 着色 2" xfId="2" xr:uid="{00000000-0005-0000-0000-000018000000}"/>
    <cellStyle name="Accent1" xfId="30" xr:uid="{00000000-0005-0000-0000-000019000000}"/>
    <cellStyle name="Accent2" xfId="31" xr:uid="{00000000-0005-0000-0000-00001A000000}"/>
    <cellStyle name="Accent3" xfId="32" xr:uid="{00000000-0005-0000-0000-00001B000000}"/>
    <cellStyle name="Accent4" xfId="33" xr:uid="{00000000-0005-0000-0000-00001C000000}"/>
    <cellStyle name="Accent5" xfId="34" xr:uid="{00000000-0005-0000-0000-00001D000000}"/>
    <cellStyle name="Accent6" xfId="35" xr:uid="{00000000-0005-0000-0000-00001E000000}"/>
    <cellStyle name="Bad" xfId="36" xr:uid="{00000000-0005-0000-0000-00001F000000}"/>
    <cellStyle name="Calculation" xfId="37" xr:uid="{00000000-0005-0000-0000-000020000000}"/>
    <cellStyle name="Check Cell" xfId="38" xr:uid="{00000000-0005-0000-0000-000021000000}"/>
    <cellStyle name="Currency 2" xfId="40" xr:uid="{00000000-0005-0000-0000-000022000000}"/>
    <cellStyle name="Explanatory Text" xfId="41" xr:uid="{00000000-0005-0000-0000-000023000000}"/>
    <cellStyle name="Good" xfId="42" xr:uid="{00000000-0005-0000-0000-000024000000}"/>
    <cellStyle name="Heading 1" xfId="43" xr:uid="{00000000-0005-0000-0000-000025000000}"/>
    <cellStyle name="Heading 2" xfId="44" xr:uid="{00000000-0005-0000-0000-000026000000}"/>
    <cellStyle name="Heading 3" xfId="6" xr:uid="{00000000-0005-0000-0000-000027000000}"/>
    <cellStyle name="Heading 4" xfId="45" xr:uid="{00000000-0005-0000-0000-000028000000}"/>
    <cellStyle name="Input" xfId="5" xr:uid="{00000000-0005-0000-0000-000029000000}"/>
    <cellStyle name="Linked Cell" xfId="46" xr:uid="{00000000-0005-0000-0000-00002A000000}"/>
    <cellStyle name="Neutral" xfId="47" xr:uid="{00000000-0005-0000-0000-00002B000000}"/>
    <cellStyle name="Normal 2" xfId="48" xr:uid="{00000000-0005-0000-0000-00002D000000}"/>
    <cellStyle name="Normal 3" xfId="49" xr:uid="{00000000-0005-0000-0000-00002E000000}"/>
    <cellStyle name="Normal 4" xfId="50" xr:uid="{00000000-0005-0000-0000-00002F000000}"/>
    <cellStyle name="Normal_mck_ceocircle_20060228" xfId="70" xr:uid="{00000000-0005-0000-0000-000030000000}"/>
    <cellStyle name="Note" xfId="51" xr:uid="{00000000-0005-0000-0000-000031000000}"/>
    <cellStyle name="Output" xfId="52" xr:uid="{00000000-0005-0000-0000-000032000000}"/>
    <cellStyle name="Standard_budget BMW Deal…ng 20070530.xls" xfId="53" xr:uid="{00000000-0005-0000-0000-000033000000}"/>
    <cellStyle name="Title" xfId="55" xr:uid="{00000000-0005-0000-0000-000034000000}"/>
    <cellStyle name="Total" xfId="56" xr:uid="{00000000-0005-0000-0000-000035000000}"/>
    <cellStyle name="Warning Text" xfId="57" xr:uid="{00000000-0005-0000-0000-000036000000}"/>
    <cellStyle name="標準_見積例" xfId="58" xr:uid="{00000000-0005-0000-0000-000037000000}"/>
    <cellStyle name="差_ATSL试驾活动" xfId="29" xr:uid="{00000000-0005-0000-0000-000038000000}"/>
    <cellStyle name="差_Copy of Copy of ATSL上市发布会+试驾 旅行社SOW (第三轮）" xfId="39" xr:uid="{00000000-0005-0000-0000-000039000000}"/>
    <cellStyle name="常规" xfId="0" builtinId="0"/>
    <cellStyle name="常规 2" xfId="54" xr:uid="{00000000-0005-0000-0000-00003A000000}"/>
    <cellStyle name="常规 3" xfId="66" xr:uid="{00000000-0005-0000-0000-00003B000000}"/>
    <cellStyle name="常规 3 2" xfId="68" xr:uid="{00000000-0005-0000-0000-00003C000000}"/>
    <cellStyle name="常规_AV FY07" xfId="69" xr:uid="{00000000-0005-0000-0000-00003D000000}"/>
    <cellStyle name="常规_Sheet1" xfId="59" xr:uid="{00000000-0005-0000-0000-00003E000000}"/>
    <cellStyle name="好_ATSL试驾活动" xfId="60" xr:uid="{00000000-0005-0000-0000-00003F000000}"/>
    <cellStyle name="好_Copy of Copy of ATSL上市发布会+试驾 旅行社SOW (第三轮）" xfId="61" xr:uid="{00000000-0005-0000-0000-000040000000}"/>
    <cellStyle name="千位分隔 2" xfId="62" xr:uid="{00000000-0005-0000-0000-000041000000}"/>
    <cellStyle name="样式 1" xfId="63" xr:uid="{00000000-0005-0000-0000-000042000000}"/>
    <cellStyle name="样式 1 2" xfId="64" xr:uid="{00000000-0005-0000-0000-000043000000}"/>
    <cellStyle name="一般_Sheet1" xfId="65" xr:uid="{00000000-0005-0000-0000-000044000000}"/>
    <cellStyle name="着色 1" xfId="8" xr:uid="{00000000-0005-0000-0000-000045000000}"/>
    <cellStyle name="着色 5" xfId="12" xr:uid="{00000000-0005-0000-0000-000046000000}"/>
  </cellStyles>
  <dxfs count="0"/>
  <tableStyles count="0" defaultTableStyle="TableStyleMedium9" defaultPivotStyle="PivotStyleLight16"/>
  <colors>
    <mruColors>
      <color rgb="FFC0C0C0"/>
      <color rgb="FFB8CCE4"/>
      <color rgb="FFFFCC99"/>
      <color rgb="FF333333"/>
      <color rgb="FF969696"/>
      <color rgb="FF808080"/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4"/>
  <sheetViews>
    <sheetView workbookViewId="0">
      <selection sqref="A1:C1"/>
    </sheetView>
  </sheetViews>
  <sheetFormatPr defaultColWidth="9" defaultRowHeight="15"/>
  <cols>
    <col min="3" max="3" width="36" customWidth="1"/>
  </cols>
  <sheetData>
    <row r="1" spans="1:3" ht="74.25" customHeight="1">
      <c r="A1" s="316" t="s">
        <v>0</v>
      </c>
      <c r="B1" s="317"/>
      <c r="C1" s="318"/>
    </row>
    <row r="2" spans="1:3" ht="37.5" customHeight="1">
      <c r="A2" s="319" t="s">
        <v>1</v>
      </c>
      <c r="B2" s="320"/>
      <c r="C2" s="62" t="e">
        <f>#REF!</f>
        <v>#REF!</v>
      </c>
    </row>
    <row r="3" spans="1:3" ht="15.45">
      <c r="A3" s="319" t="s">
        <v>2</v>
      </c>
      <c r="B3" s="321"/>
      <c r="C3" s="62">
        <f>'机票-六折版 '!I14</f>
        <v>101952</v>
      </c>
    </row>
    <row r="4" spans="1:3" ht="15.45">
      <c r="A4" s="319" t="s">
        <v>3</v>
      </c>
      <c r="B4" s="320"/>
      <c r="C4" s="62" t="e">
        <f>SUM(C2:C3)</f>
        <v>#REF!</v>
      </c>
    </row>
  </sheetData>
  <mergeCells count="4">
    <mergeCell ref="A1:C1"/>
    <mergeCell ref="A2:B2"/>
    <mergeCell ref="A3:B3"/>
    <mergeCell ref="A4:B4"/>
  </mergeCells>
  <phoneticPr fontId="4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5"/>
  <sheetViews>
    <sheetView workbookViewId="0">
      <selection activeCell="K3" sqref="K3"/>
    </sheetView>
  </sheetViews>
  <sheetFormatPr defaultColWidth="9" defaultRowHeight="15"/>
  <sheetData>
    <row r="1" spans="1:5" ht="23.15">
      <c r="A1" s="327" t="s">
        <v>4</v>
      </c>
      <c r="B1" s="328"/>
      <c r="C1" s="328"/>
      <c r="D1" s="328"/>
      <c r="E1" s="328"/>
    </row>
    <row r="2" spans="1:5" ht="15.45">
      <c r="A2" s="319" t="s">
        <v>5</v>
      </c>
      <c r="B2" s="320"/>
      <c r="C2" s="322" t="e">
        <f>#REF!</f>
        <v>#REF!</v>
      </c>
      <c r="D2" s="329"/>
      <c r="E2" s="330"/>
    </row>
    <row r="3" spans="1:5" ht="15.45">
      <c r="A3" s="319" t="s">
        <v>6</v>
      </c>
      <c r="B3" s="321"/>
      <c r="C3" s="322" t="e">
        <f>旅行社!#REF!</f>
        <v>#REF!</v>
      </c>
      <c r="D3" s="329"/>
      <c r="E3" s="330"/>
    </row>
    <row r="4" spans="1:5" ht="15.45">
      <c r="A4" s="319" t="s">
        <v>3</v>
      </c>
      <c r="B4" s="320"/>
      <c r="C4" s="322" t="e">
        <f>SUM(C2:E3)</f>
        <v>#REF!</v>
      </c>
      <c r="D4" s="323"/>
      <c r="E4" s="320"/>
    </row>
    <row r="5" spans="1:5">
      <c r="A5" s="324" t="s">
        <v>7</v>
      </c>
      <c r="B5" s="325"/>
      <c r="C5" s="325"/>
      <c r="D5" s="325"/>
      <c r="E5" s="326"/>
    </row>
  </sheetData>
  <mergeCells count="8">
    <mergeCell ref="A4:B4"/>
    <mergeCell ref="C4:E4"/>
    <mergeCell ref="A5:E5"/>
    <mergeCell ref="A1:E1"/>
    <mergeCell ref="A2:B2"/>
    <mergeCell ref="C2:E2"/>
    <mergeCell ref="A3:B3"/>
    <mergeCell ref="C3:E3"/>
  </mergeCells>
  <phoneticPr fontId="4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view="pageBreakPreview" zoomScale="120" zoomScaleNormal="100" zoomScaleSheetLayoutView="120" workbookViewId="0">
      <selection activeCell="C5" sqref="C5"/>
    </sheetView>
  </sheetViews>
  <sheetFormatPr defaultRowHeight="15"/>
  <cols>
    <col min="1" max="1" width="13.35546875" style="205" customWidth="1"/>
    <col min="2" max="2" width="25.640625" style="205" customWidth="1"/>
    <col min="3" max="3" width="18.640625" style="285" customWidth="1"/>
  </cols>
  <sheetData>
    <row r="1" spans="1:3" ht="26.5" customHeight="1">
      <c r="A1" s="331" t="s">
        <v>130</v>
      </c>
      <c r="B1" s="331"/>
      <c r="C1" s="331"/>
    </row>
    <row r="2" spans="1:3">
      <c r="A2" s="206" t="s">
        <v>348</v>
      </c>
      <c r="B2" s="207" t="s">
        <v>349</v>
      </c>
      <c r="C2" s="284" t="s">
        <v>350</v>
      </c>
    </row>
    <row r="3" spans="1:3">
      <c r="A3" s="286">
        <v>1</v>
      </c>
      <c r="B3" s="286" t="s">
        <v>397</v>
      </c>
      <c r="C3" s="287" t="e">
        <f>旅行社!#REF!</f>
        <v>#REF!</v>
      </c>
    </row>
    <row r="4" spans="1:3">
      <c r="A4" s="286">
        <v>2</v>
      </c>
      <c r="B4" s="286" t="s">
        <v>398</v>
      </c>
      <c r="C4" s="287">
        <f>活动相关!H158</f>
        <v>1109443</v>
      </c>
    </row>
    <row r="5" spans="1:3">
      <c r="A5" s="333" t="s">
        <v>400</v>
      </c>
      <c r="B5" s="334"/>
      <c r="C5" s="288"/>
    </row>
    <row r="6" spans="1:3">
      <c r="A6" s="332" t="s">
        <v>399</v>
      </c>
      <c r="B6" s="332"/>
      <c r="C6" s="289" t="e">
        <f>SUM(C3:C5)</f>
        <v>#REF!</v>
      </c>
    </row>
  </sheetData>
  <mergeCells count="3">
    <mergeCell ref="A1:C1"/>
    <mergeCell ref="A6:B6"/>
    <mergeCell ref="A5:B5"/>
  </mergeCells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63"/>
  <sheetViews>
    <sheetView tabSelected="1" view="pageBreakPreview" topLeftCell="A55" zoomScale="60" zoomScaleNormal="60" workbookViewId="0">
      <selection activeCell="A61" sqref="A61:F61"/>
    </sheetView>
  </sheetViews>
  <sheetFormatPr defaultColWidth="19.640625" defaultRowHeight="12.9"/>
  <cols>
    <col min="1" max="1" width="43.2109375" style="282" customWidth="1"/>
    <col min="2" max="2" width="25.640625" style="252" customWidth="1"/>
    <col min="3" max="3" width="31.640625" style="252"/>
    <col min="4" max="7" width="12.140625" style="283" customWidth="1"/>
    <col min="8" max="8" width="53.7109375" style="253" customWidth="1"/>
    <col min="9" max="16384" width="19.640625" style="61"/>
  </cols>
  <sheetData>
    <row r="1" spans="1:8" ht="32.25" customHeight="1">
      <c r="A1" s="247" t="s">
        <v>351</v>
      </c>
      <c r="B1" s="348"/>
      <c r="C1" s="349"/>
      <c r="D1" s="350"/>
      <c r="E1" s="350"/>
      <c r="F1" s="350"/>
      <c r="G1" s="350"/>
      <c r="H1" s="350"/>
    </row>
    <row r="2" spans="1:8" ht="38.25" customHeight="1">
      <c r="A2" s="300" t="s">
        <v>428</v>
      </c>
      <c r="B2" s="310"/>
      <c r="C2" s="310"/>
      <c r="D2" s="310"/>
      <c r="E2" s="310"/>
      <c r="F2" s="310"/>
      <c r="G2" s="310"/>
      <c r="H2" s="313" t="s">
        <v>443</v>
      </c>
    </row>
    <row r="3" spans="1:8" ht="15" customHeight="1">
      <c r="A3" s="248" t="s">
        <v>102</v>
      </c>
      <c r="B3" s="311"/>
      <c r="C3" s="311"/>
      <c r="D3" s="311"/>
      <c r="E3" s="311"/>
      <c r="F3" s="311"/>
      <c r="G3" s="311"/>
      <c r="H3" s="311" t="s">
        <v>444</v>
      </c>
    </row>
    <row r="4" spans="1:8" ht="15" customHeight="1">
      <c r="A4" s="249" t="s">
        <v>8</v>
      </c>
      <c r="B4" s="312"/>
      <c r="C4" s="312"/>
      <c r="D4" s="312"/>
      <c r="E4" s="312"/>
      <c r="F4" s="312"/>
      <c r="G4" s="312"/>
      <c r="H4" s="312" t="s">
        <v>445</v>
      </c>
    </row>
    <row r="5" spans="1:8">
      <c r="A5" s="250" t="s">
        <v>9</v>
      </c>
      <c r="B5" s="251"/>
      <c r="D5" s="363"/>
      <c r="E5" s="363"/>
      <c r="F5" s="305"/>
      <c r="G5" s="305"/>
    </row>
    <row r="6" spans="1:8" s="58" customFormat="1" ht="14.6">
      <c r="A6" s="351" t="s">
        <v>352</v>
      </c>
      <c r="B6" s="351"/>
      <c r="C6" s="254" t="s">
        <v>353</v>
      </c>
      <c r="D6" s="255" t="s">
        <v>354</v>
      </c>
      <c r="E6" s="255" t="s">
        <v>355</v>
      </c>
      <c r="F6" s="255"/>
      <c r="G6" s="255"/>
      <c r="H6" s="256" t="s">
        <v>356</v>
      </c>
    </row>
    <row r="7" spans="1:8" s="58" customFormat="1">
      <c r="A7" s="352" t="s">
        <v>417</v>
      </c>
      <c r="B7" s="353"/>
      <c r="C7" s="353"/>
      <c r="D7" s="353"/>
      <c r="E7" s="353"/>
      <c r="F7" s="354"/>
      <c r="G7" s="354"/>
      <c r="H7" s="355"/>
    </row>
    <row r="8" spans="1:8" s="63" customFormat="1" ht="39.9">
      <c r="A8" s="359" t="s">
        <v>357</v>
      </c>
      <c r="B8" s="357" t="s">
        <v>358</v>
      </c>
      <c r="C8" s="290" t="s">
        <v>403</v>
      </c>
      <c r="D8" s="258">
        <v>1</v>
      </c>
      <c r="E8" s="258">
        <v>48</v>
      </c>
      <c r="F8" s="258">
        <v>850</v>
      </c>
      <c r="G8" s="258">
        <f>D8*E8*F8</f>
        <v>40800</v>
      </c>
      <c r="H8" s="299" t="s">
        <v>427</v>
      </c>
    </row>
    <row r="9" spans="1:8" s="63" customFormat="1" ht="39.9">
      <c r="A9" s="362"/>
      <c r="B9" s="361"/>
      <c r="C9" s="290" t="s">
        <v>404</v>
      </c>
      <c r="D9" s="259">
        <v>1</v>
      </c>
      <c r="E9" s="259">
        <v>24</v>
      </c>
      <c r="F9" s="258">
        <v>850</v>
      </c>
      <c r="G9" s="258">
        <f t="shared" ref="G9:G46" si="0">D9*E9*F9</f>
        <v>20400</v>
      </c>
      <c r="H9" s="299" t="s">
        <v>427</v>
      </c>
    </row>
    <row r="10" spans="1:8" s="63" customFormat="1" ht="39.9">
      <c r="A10" s="362"/>
      <c r="B10" s="361"/>
      <c r="C10" s="291" t="s">
        <v>401</v>
      </c>
      <c r="D10" s="259">
        <v>1</v>
      </c>
      <c r="E10" s="259">
        <v>48</v>
      </c>
      <c r="F10" s="258">
        <v>850</v>
      </c>
      <c r="G10" s="258">
        <f t="shared" si="0"/>
        <v>40800</v>
      </c>
      <c r="H10" s="299" t="s">
        <v>427</v>
      </c>
    </row>
    <row r="11" spans="1:8" s="63" customFormat="1" ht="39.9">
      <c r="A11" s="362"/>
      <c r="B11" s="361"/>
      <c r="C11" s="257" t="s">
        <v>402</v>
      </c>
      <c r="D11" s="259">
        <v>1</v>
      </c>
      <c r="E11" s="259">
        <v>24</v>
      </c>
      <c r="F11" s="258">
        <v>850</v>
      </c>
      <c r="G11" s="258">
        <f t="shared" si="0"/>
        <v>20400</v>
      </c>
      <c r="H11" s="299" t="s">
        <v>427</v>
      </c>
    </row>
    <row r="12" spans="1:8" s="63" customFormat="1" ht="39.9">
      <c r="A12" s="362"/>
      <c r="B12" s="361"/>
      <c r="C12" s="290" t="s">
        <v>405</v>
      </c>
      <c r="D12" s="259">
        <v>1</v>
      </c>
      <c r="E12" s="259">
        <v>48</v>
      </c>
      <c r="F12" s="258">
        <v>850</v>
      </c>
      <c r="G12" s="258">
        <f t="shared" si="0"/>
        <v>40800</v>
      </c>
      <c r="H12" s="299" t="s">
        <v>427</v>
      </c>
    </row>
    <row r="13" spans="1:8" s="63" customFormat="1" ht="39.9">
      <c r="A13" s="362"/>
      <c r="B13" s="361"/>
      <c r="C13" s="290" t="s">
        <v>406</v>
      </c>
      <c r="D13" s="259">
        <v>1</v>
      </c>
      <c r="E13" s="259">
        <v>24</v>
      </c>
      <c r="F13" s="258">
        <v>850</v>
      </c>
      <c r="G13" s="258">
        <f t="shared" si="0"/>
        <v>20400</v>
      </c>
      <c r="H13" s="299" t="s">
        <v>427</v>
      </c>
    </row>
    <row r="14" spans="1:8" s="63" customFormat="1" ht="39.9">
      <c r="A14" s="362"/>
      <c r="B14" s="361"/>
      <c r="C14" s="291" t="s">
        <v>407</v>
      </c>
      <c r="D14" s="259">
        <v>1</v>
      </c>
      <c r="E14" s="259">
        <v>48</v>
      </c>
      <c r="F14" s="258">
        <v>850</v>
      </c>
      <c r="G14" s="258">
        <f t="shared" si="0"/>
        <v>40800</v>
      </c>
      <c r="H14" s="299" t="s">
        <v>427</v>
      </c>
    </row>
    <row r="15" spans="1:8" s="63" customFormat="1" ht="39.9">
      <c r="A15" s="362"/>
      <c r="B15" s="361"/>
      <c r="C15" s="291" t="s">
        <v>408</v>
      </c>
      <c r="D15" s="259">
        <v>1</v>
      </c>
      <c r="E15" s="259">
        <v>24</v>
      </c>
      <c r="F15" s="258">
        <v>850</v>
      </c>
      <c r="G15" s="258">
        <f t="shared" si="0"/>
        <v>20400</v>
      </c>
      <c r="H15" s="299" t="s">
        <v>427</v>
      </c>
    </row>
    <row r="16" spans="1:8" s="63" customFormat="1" ht="39.9">
      <c r="A16" s="362"/>
      <c r="B16" s="361"/>
      <c r="C16" s="290" t="s">
        <v>409</v>
      </c>
      <c r="D16" s="259">
        <v>1</v>
      </c>
      <c r="E16" s="259">
        <v>48</v>
      </c>
      <c r="F16" s="258">
        <v>850</v>
      </c>
      <c r="G16" s="258">
        <f t="shared" si="0"/>
        <v>40800</v>
      </c>
      <c r="H16" s="299" t="s">
        <v>427</v>
      </c>
    </row>
    <row r="17" spans="1:8" s="63" customFormat="1" ht="39.9">
      <c r="A17" s="362"/>
      <c r="B17" s="361"/>
      <c r="C17" s="290" t="s">
        <v>410</v>
      </c>
      <c r="D17" s="259">
        <v>1</v>
      </c>
      <c r="E17" s="259">
        <v>24</v>
      </c>
      <c r="F17" s="258">
        <v>850</v>
      </c>
      <c r="G17" s="258">
        <f t="shared" si="0"/>
        <v>20400</v>
      </c>
      <c r="H17" s="299" t="s">
        <v>427</v>
      </c>
    </row>
    <row r="18" spans="1:8" s="64" customFormat="1" ht="104.25" customHeight="1">
      <c r="A18" s="260" t="s">
        <v>359</v>
      </c>
      <c r="B18" s="261" t="s">
        <v>360</v>
      </c>
      <c r="C18" s="262" t="s">
        <v>361</v>
      </c>
      <c r="D18" s="263">
        <v>1</v>
      </c>
      <c r="E18" s="263">
        <v>170</v>
      </c>
      <c r="F18" s="263">
        <v>100</v>
      </c>
      <c r="G18" s="258">
        <f t="shared" si="0"/>
        <v>17000</v>
      </c>
      <c r="H18" s="301" t="s">
        <v>446</v>
      </c>
    </row>
    <row r="19" spans="1:8" s="63" customFormat="1" ht="70" customHeight="1">
      <c r="A19" s="364" t="s">
        <v>362</v>
      </c>
      <c r="B19" s="364" t="s">
        <v>363</v>
      </c>
      <c r="C19" s="262" t="s">
        <v>364</v>
      </c>
      <c r="D19" s="258">
        <v>1</v>
      </c>
      <c r="E19" s="258">
        <v>34</v>
      </c>
      <c r="F19" s="258">
        <v>300</v>
      </c>
      <c r="G19" s="258">
        <f t="shared" si="0"/>
        <v>10200</v>
      </c>
      <c r="H19" s="301" t="s">
        <v>429</v>
      </c>
    </row>
    <row r="20" spans="1:8" s="64" customFormat="1" ht="70" customHeight="1">
      <c r="A20" s="361"/>
      <c r="B20" s="361"/>
      <c r="C20" s="262" t="s">
        <v>365</v>
      </c>
      <c r="D20" s="263">
        <v>1</v>
      </c>
      <c r="E20" s="263">
        <v>34</v>
      </c>
      <c r="F20" s="263">
        <v>300</v>
      </c>
      <c r="G20" s="263">
        <f t="shared" si="0"/>
        <v>10200</v>
      </c>
      <c r="H20" s="301" t="s">
        <v>429</v>
      </c>
    </row>
    <row r="21" spans="1:8" s="64" customFormat="1" ht="70" customHeight="1">
      <c r="A21" s="361"/>
      <c r="B21" s="361"/>
      <c r="C21" s="262" t="s">
        <v>366</v>
      </c>
      <c r="D21" s="264">
        <v>1</v>
      </c>
      <c r="E21" s="264">
        <v>24</v>
      </c>
      <c r="F21" s="263">
        <v>300</v>
      </c>
      <c r="G21" s="263">
        <f t="shared" si="0"/>
        <v>7200</v>
      </c>
      <c r="H21" s="301" t="s">
        <v>429</v>
      </c>
    </row>
    <row r="22" spans="1:8" s="64" customFormat="1" ht="70" customHeight="1">
      <c r="A22" s="361"/>
      <c r="B22" s="361"/>
      <c r="C22" s="290" t="s">
        <v>433</v>
      </c>
      <c r="D22" s="264">
        <v>1</v>
      </c>
      <c r="E22" s="264">
        <v>34</v>
      </c>
      <c r="F22" s="263">
        <v>200</v>
      </c>
      <c r="G22" s="263">
        <f t="shared" si="0"/>
        <v>6800</v>
      </c>
      <c r="H22" s="301" t="s">
        <v>430</v>
      </c>
    </row>
    <row r="23" spans="1:8" s="63" customFormat="1" ht="70" customHeight="1">
      <c r="A23" s="361"/>
      <c r="B23" s="361"/>
      <c r="C23" s="290" t="s">
        <v>434</v>
      </c>
      <c r="D23" s="258">
        <v>1</v>
      </c>
      <c r="E23" s="258">
        <v>34</v>
      </c>
      <c r="F23" s="263">
        <v>200</v>
      </c>
      <c r="G23" s="263">
        <f t="shared" si="0"/>
        <v>6800</v>
      </c>
      <c r="H23" s="301" t="s">
        <v>430</v>
      </c>
    </row>
    <row r="24" spans="1:8" s="63" customFormat="1" ht="70" customHeight="1">
      <c r="A24" s="361"/>
      <c r="B24" s="361"/>
      <c r="C24" s="262" t="s">
        <v>367</v>
      </c>
      <c r="D24" s="258">
        <v>1</v>
      </c>
      <c r="E24" s="258">
        <v>34</v>
      </c>
      <c r="F24" s="258">
        <v>300</v>
      </c>
      <c r="G24" s="263">
        <f t="shared" si="0"/>
        <v>10200</v>
      </c>
      <c r="H24" s="301" t="s">
        <v>429</v>
      </c>
    </row>
    <row r="25" spans="1:8" s="64" customFormat="1" ht="70" customHeight="1">
      <c r="A25" s="361"/>
      <c r="B25" s="361"/>
      <c r="C25" s="262" t="s">
        <v>368</v>
      </c>
      <c r="D25" s="264">
        <v>1</v>
      </c>
      <c r="E25" s="264">
        <v>34</v>
      </c>
      <c r="F25" s="258">
        <v>300</v>
      </c>
      <c r="G25" s="263">
        <f t="shared" si="0"/>
        <v>10200</v>
      </c>
      <c r="H25" s="301" t="s">
        <v>429</v>
      </c>
    </row>
    <row r="26" spans="1:8" s="64" customFormat="1" ht="70" customHeight="1">
      <c r="A26" s="361"/>
      <c r="B26" s="361"/>
      <c r="C26" s="262" t="s">
        <v>369</v>
      </c>
      <c r="D26" s="263">
        <v>1</v>
      </c>
      <c r="E26" s="263">
        <v>24</v>
      </c>
      <c r="F26" s="258">
        <v>300</v>
      </c>
      <c r="G26" s="263">
        <f t="shared" si="0"/>
        <v>7200</v>
      </c>
      <c r="H26" s="301" t="s">
        <v>429</v>
      </c>
    </row>
    <row r="27" spans="1:8" s="63" customFormat="1" ht="70" customHeight="1">
      <c r="A27" s="361"/>
      <c r="B27" s="361"/>
      <c r="C27" s="290" t="s">
        <v>435</v>
      </c>
      <c r="D27" s="258">
        <v>1</v>
      </c>
      <c r="E27" s="258">
        <v>34</v>
      </c>
      <c r="F27" s="258">
        <v>200</v>
      </c>
      <c r="G27" s="263">
        <f t="shared" si="0"/>
        <v>6800</v>
      </c>
      <c r="H27" s="301" t="s">
        <v>430</v>
      </c>
    </row>
    <row r="28" spans="1:8" s="63" customFormat="1" ht="70" customHeight="1">
      <c r="A28" s="361"/>
      <c r="B28" s="361"/>
      <c r="C28" s="290" t="s">
        <v>436</v>
      </c>
      <c r="D28" s="258">
        <v>1</v>
      </c>
      <c r="E28" s="258">
        <v>34</v>
      </c>
      <c r="F28" s="258">
        <v>200</v>
      </c>
      <c r="G28" s="263">
        <f t="shared" si="0"/>
        <v>6800</v>
      </c>
      <c r="H28" s="301" t="s">
        <v>430</v>
      </c>
    </row>
    <row r="29" spans="1:8" s="64" customFormat="1" ht="70" customHeight="1">
      <c r="A29" s="361"/>
      <c r="B29" s="361"/>
      <c r="C29" s="262" t="s">
        <v>370</v>
      </c>
      <c r="D29" s="263">
        <v>1</v>
      </c>
      <c r="E29" s="263">
        <v>34</v>
      </c>
      <c r="F29" s="263">
        <v>300</v>
      </c>
      <c r="G29" s="263">
        <f t="shared" si="0"/>
        <v>10200</v>
      </c>
      <c r="H29" s="301" t="s">
        <v>429</v>
      </c>
    </row>
    <row r="30" spans="1:8" s="64" customFormat="1" ht="70" customHeight="1">
      <c r="A30" s="361"/>
      <c r="B30" s="361"/>
      <c r="C30" s="262" t="s">
        <v>371</v>
      </c>
      <c r="D30" s="264">
        <v>1</v>
      </c>
      <c r="E30" s="264">
        <v>34</v>
      </c>
      <c r="F30" s="263">
        <v>300</v>
      </c>
      <c r="G30" s="263">
        <f t="shared" si="0"/>
        <v>10200</v>
      </c>
      <c r="H30" s="301" t="s">
        <v>429</v>
      </c>
    </row>
    <row r="31" spans="1:8" s="63" customFormat="1" ht="70" customHeight="1">
      <c r="A31" s="361"/>
      <c r="B31" s="361"/>
      <c r="C31" s="262" t="s">
        <v>372</v>
      </c>
      <c r="D31" s="258">
        <v>1</v>
      </c>
      <c r="E31" s="258">
        <v>24</v>
      </c>
      <c r="F31" s="263">
        <v>300</v>
      </c>
      <c r="G31" s="263">
        <f t="shared" si="0"/>
        <v>7200</v>
      </c>
      <c r="H31" s="301" t="s">
        <v>429</v>
      </c>
    </row>
    <row r="32" spans="1:8" s="63" customFormat="1" ht="70" customHeight="1">
      <c r="A32" s="361"/>
      <c r="B32" s="361"/>
      <c r="C32" s="290" t="s">
        <v>437</v>
      </c>
      <c r="D32" s="258">
        <v>1</v>
      </c>
      <c r="E32" s="258">
        <v>34</v>
      </c>
      <c r="F32" s="258">
        <v>200</v>
      </c>
      <c r="G32" s="263">
        <f t="shared" si="0"/>
        <v>6800</v>
      </c>
      <c r="H32" s="301" t="s">
        <v>430</v>
      </c>
    </row>
    <row r="33" spans="1:8" s="64" customFormat="1" ht="70" customHeight="1">
      <c r="A33" s="361"/>
      <c r="B33" s="361"/>
      <c r="C33" s="290" t="s">
        <v>438</v>
      </c>
      <c r="D33" s="263">
        <v>1</v>
      </c>
      <c r="E33" s="263">
        <v>34</v>
      </c>
      <c r="F33" s="258">
        <v>200</v>
      </c>
      <c r="G33" s="263">
        <f t="shared" si="0"/>
        <v>6800</v>
      </c>
      <c r="H33" s="301" t="s">
        <v>430</v>
      </c>
    </row>
    <row r="34" spans="1:8" s="64" customFormat="1" ht="70" customHeight="1">
      <c r="A34" s="361"/>
      <c r="B34" s="361"/>
      <c r="C34" s="262" t="s">
        <v>373</v>
      </c>
      <c r="D34" s="264">
        <v>1</v>
      </c>
      <c r="E34" s="264">
        <v>34</v>
      </c>
      <c r="F34" s="263">
        <v>300</v>
      </c>
      <c r="G34" s="263">
        <f t="shared" si="0"/>
        <v>10200</v>
      </c>
      <c r="H34" s="301" t="s">
        <v>429</v>
      </c>
    </row>
    <row r="35" spans="1:8" s="63" customFormat="1" ht="70" customHeight="1">
      <c r="A35" s="361"/>
      <c r="B35" s="361"/>
      <c r="C35" s="262" t="s">
        <v>374</v>
      </c>
      <c r="D35" s="258">
        <v>1</v>
      </c>
      <c r="E35" s="258">
        <v>34</v>
      </c>
      <c r="F35" s="258">
        <v>300</v>
      </c>
      <c r="G35" s="263">
        <f t="shared" si="0"/>
        <v>10200</v>
      </c>
      <c r="H35" s="301" t="s">
        <v>429</v>
      </c>
    </row>
    <row r="36" spans="1:8" s="63" customFormat="1" ht="70" customHeight="1">
      <c r="A36" s="361"/>
      <c r="B36" s="361"/>
      <c r="C36" s="262" t="s">
        <v>375</v>
      </c>
      <c r="D36" s="258">
        <v>1</v>
      </c>
      <c r="E36" s="258">
        <v>24</v>
      </c>
      <c r="F36" s="258">
        <v>300</v>
      </c>
      <c r="G36" s="263">
        <f t="shared" si="0"/>
        <v>7200</v>
      </c>
      <c r="H36" s="301" t="s">
        <v>429</v>
      </c>
    </row>
    <row r="37" spans="1:8" s="63" customFormat="1" ht="70" customHeight="1">
      <c r="A37" s="361"/>
      <c r="B37" s="361"/>
      <c r="C37" s="290" t="s">
        <v>439</v>
      </c>
      <c r="D37" s="258">
        <v>1</v>
      </c>
      <c r="E37" s="258">
        <v>34</v>
      </c>
      <c r="F37" s="258">
        <v>200</v>
      </c>
      <c r="G37" s="263">
        <f t="shared" si="0"/>
        <v>6800</v>
      </c>
      <c r="H37" s="301" t="s">
        <v>430</v>
      </c>
    </row>
    <row r="38" spans="1:8" s="64" customFormat="1" ht="70" customHeight="1">
      <c r="A38" s="361"/>
      <c r="B38" s="361"/>
      <c r="C38" s="290" t="s">
        <v>376</v>
      </c>
      <c r="D38" s="264">
        <v>1</v>
      </c>
      <c r="E38" s="264">
        <v>34</v>
      </c>
      <c r="F38" s="258">
        <v>200</v>
      </c>
      <c r="G38" s="263">
        <f t="shared" si="0"/>
        <v>6800</v>
      </c>
      <c r="H38" s="301" t="s">
        <v>430</v>
      </c>
    </row>
    <row r="39" spans="1:8" s="63" customFormat="1" ht="70" customHeight="1">
      <c r="A39" s="361"/>
      <c r="B39" s="361"/>
      <c r="C39" s="262" t="s">
        <v>377</v>
      </c>
      <c r="D39" s="258">
        <v>1</v>
      </c>
      <c r="E39" s="258">
        <v>34</v>
      </c>
      <c r="F39" s="258">
        <v>300</v>
      </c>
      <c r="G39" s="263">
        <f t="shared" si="0"/>
        <v>10200</v>
      </c>
      <c r="H39" s="301" t="s">
        <v>429</v>
      </c>
    </row>
    <row r="40" spans="1:8" s="63" customFormat="1" ht="70" customHeight="1">
      <c r="A40" s="361"/>
      <c r="B40" s="361"/>
      <c r="C40" s="262" t="s">
        <v>378</v>
      </c>
      <c r="D40" s="258">
        <v>1</v>
      </c>
      <c r="E40" s="258">
        <v>34</v>
      </c>
      <c r="F40" s="258">
        <v>300</v>
      </c>
      <c r="G40" s="263">
        <f t="shared" si="0"/>
        <v>10200</v>
      </c>
      <c r="H40" s="301" t="s">
        <v>429</v>
      </c>
    </row>
    <row r="41" spans="1:8" s="64" customFormat="1" ht="70" customHeight="1">
      <c r="A41" s="361"/>
      <c r="B41" s="361"/>
      <c r="C41" s="262" t="s">
        <v>379</v>
      </c>
      <c r="D41" s="264">
        <v>1</v>
      </c>
      <c r="E41" s="264">
        <v>34</v>
      </c>
      <c r="F41" s="258">
        <v>300</v>
      </c>
      <c r="G41" s="263">
        <f t="shared" si="0"/>
        <v>10200</v>
      </c>
      <c r="H41" s="301" t="s">
        <v>429</v>
      </c>
    </row>
    <row r="42" spans="1:8" s="63" customFormat="1" ht="70" customHeight="1">
      <c r="A42" s="361"/>
      <c r="B42" s="361"/>
      <c r="C42" s="290" t="s">
        <v>440</v>
      </c>
      <c r="D42" s="258">
        <v>1</v>
      </c>
      <c r="E42" s="258">
        <v>34</v>
      </c>
      <c r="F42" s="258">
        <v>200</v>
      </c>
      <c r="G42" s="263">
        <f t="shared" si="0"/>
        <v>6800</v>
      </c>
      <c r="H42" s="301" t="s">
        <v>430</v>
      </c>
    </row>
    <row r="43" spans="1:8" s="63" customFormat="1" ht="70" customHeight="1">
      <c r="A43" s="361"/>
      <c r="B43" s="361"/>
      <c r="C43" s="290" t="s">
        <v>441</v>
      </c>
      <c r="D43" s="258">
        <v>1</v>
      </c>
      <c r="E43" s="258">
        <v>34</v>
      </c>
      <c r="F43" s="258">
        <v>200</v>
      </c>
      <c r="G43" s="263">
        <f t="shared" si="0"/>
        <v>6800</v>
      </c>
      <c r="H43" s="301" t="s">
        <v>430</v>
      </c>
    </row>
    <row r="44" spans="1:8" s="63" customFormat="1" ht="70" customHeight="1">
      <c r="A44" s="359" t="s">
        <v>380</v>
      </c>
      <c r="B44" s="357" t="s">
        <v>380</v>
      </c>
      <c r="C44" s="257" t="s">
        <v>381</v>
      </c>
      <c r="D44" s="258">
        <v>9</v>
      </c>
      <c r="E44" s="258">
        <v>1</v>
      </c>
      <c r="F44" s="258">
        <v>19500</v>
      </c>
      <c r="G44" s="258">
        <f t="shared" si="0"/>
        <v>175500</v>
      </c>
      <c r="H44" s="265" t="s">
        <v>418</v>
      </c>
    </row>
    <row r="45" spans="1:8" s="63" customFormat="1" ht="70" customHeight="1">
      <c r="A45" s="360"/>
      <c r="B45" s="358"/>
      <c r="C45" s="266" t="s">
        <v>382</v>
      </c>
      <c r="D45" s="259">
        <v>5</v>
      </c>
      <c r="E45" s="259">
        <v>1</v>
      </c>
      <c r="F45" s="258">
        <v>2000</v>
      </c>
      <c r="G45" s="258">
        <f t="shared" si="0"/>
        <v>10000</v>
      </c>
      <c r="H45" s="302" t="s">
        <v>431</v>
      </c>
    </row>
    <row r="46" spans="1:8" s="63" customFormat="1" ht="70" customHeight="1">
      <c r="A46" s="267" t="s">
        <v>383</v>
      </c>
      <c r="B46" s="265" t="s">
        <v>384</v>
      </c>
      <c r="C46" s="257" t="s">
        <v>385</v>
      </c>
      <c r="D46" s="258">
        <v>5</v>
      </c>
      <c r="E46" s="258">
        <v>1</v>
      </c>
      <c r="F46" s="258">
        <v>0</v>
      </c>
      <c r="G46" s="258">
        <f t="shared" si="0"/>
        <v>0</v>
      </c>
      <c r="H46" s="297"/>
    </row>
    <row r="47" spans="1:8" s="59" customFormat="1" ht="15" customHeight="1">
      <c r="A47" s="352" t="s">
        <v>386</v>
      </c>
      <c r="B47" s="354"/>
      <c r="C47" s="354"/>
      <c r="D47" s="271"/>
      <c r="E47" s="271"/>
      <c r="F47" s="306"/>
      <c r="G47" s="306"/>
      <c r="H47" s="272"/>
    </row>
    <row r="48" spans="1:8" s="63" customFormat="1" ht="70" customHeight="1">
      <c r="A48" s="356" t="s">
        <v>387</v>
      </c>
      <c r="B48" s="356"/>
      <c r="C48" s="273" t="s">
        <v>12</v>
      </c>
      <c r="D48" s="274">
        <v>14</v>
      </c>
      <c r="E48" s="274">
        <v>2</v>
      </c>
      <c r="F48" s="274">
        <v>600</v>
      </c>
      <c r="G48" s="274">
        <f t="shared" ref="G48:G55" si="1">D48*E48*F48</f>
        <v>16800</v>
      </c>
      <c r="H48" s="275"/>
    </row>
    <row r="49" spans="1:8" s="63" customFormat="1" ht="70" customHeight="1">
      <c r="A49" s="335" t="s">
        <v>388</v>
      </c>
      <c r="B49" s="336"/>
      <c r="C49" s="273" t="s">
        <v>12</v>
      </c>
      <c r="D49" s="274">
        <v>6</v>
      </c>
      <c r="E49" s="274">
        <v>1</v>
      </c>
      <c r="F49" s="274">
        <v>600</v>
      </c>
      <c r="G49" s="274">
        <f t="shared" si="1"/>
        <v>3600</v>
      </c>
      <c r="H49" s="275"/>
    </row>
    <row r="50" spans="1:8" s="63" customFormat="1" ht="70" customHeight="1">
      <c r="A50" s="337"/>
      <c r="B50" s="338"/>
      <c r="C50" s="276" t="s">
        <v>389</v>
      </c>
      <c r="D50" s="277">
        <v>5</v>
      </c>
      <c r="E50" s="277">
        <v>1</v>
      </c>
      <c r="F50" s="274">
        <v>300</v>
      </c>
      <c r="G50" s="274">
        <f t="shared" si="1"/>
        <v>1500</v>
      </c>
      <c r="H50" s="278"/>
    </row>
    <row r="51" spans="1:8" s="63" customFormat="1" ht="70" customHeight="1">
      <c r="A51" s="337"/>
      <c r="B51" s="338"/>
      <c r="C51" s="276" t="s">
        <v>390</v>
      </c>
      <c r="D51" s="277">
        <v>5</v>
      </c>
      <c r="E51" s="277">
        <v>1</v>
      </c>
      <c r="F51" s="274">
        <v>1200</v>
      </c>
      <c r="G51" s="274">
        <f t="shared" si="1"/>
        <v>6000</v>
      </c>
      <c r="H51" s="278"/>
    </row>
    <row r="52" spans="1:8" s="63" customFormat="1" ht="70" customHeight="1">
      <c r="A52" s="339"/>
      <c r="B52" s="340"/>
      <c r="C52" s="273" t="s">
        <v>391</v>
      </c>
      <c r="D52" s="274">
        <v>5</v>
      </c>
      <c r="E52" s="274">
        <v>1</v>
      </c>
      <c r="F52" s="274">
        <v>1200</v>
      </c>
      <c r="G52" s="274">
        <f t="shared" si="1"/>
        <v>6000</v>
      </c>
      <c r="H52" s="275"/>
    </row>
    <row r="53" spans="1:8" s="63" customFormat="1" ht="70" customHeight="1">
      <c r="A53" s="335" t="s">
        <v>392</v>
      </c>
      <c r="B53" s="336"/>
      <c r="C53" s="273" t="s">
        <v>12</v>
      </c>
      <c r="D53" s="274">
        <v>5</v>
      </c>
      <c r="E53" s="274">
        <v>1</v>
      </c>
      <c r="F53" s="274">
        <v>600</v>
      </c>
      <c r="G53" s="274">
        <f t="shared" si="1"/>
        <v>3000</v>
      </c>
      <c r="H53" s="278"/>
    </row>
    <row r="54" spans="1:8" s="63" customFormat="1" ht="70" customHeight="1">
      <c r="A54" s="337"/>
      <c r="B54" s="338"/>
      <c r="C54" s="276" t="s">
        <v>390</v>
      </c>
      <c r="D54" s="277">
        <v>5</v>
      </c>
      <c r="E54" s="277">
        <v>1</v>
      </c>
      <c r="F54" s="274">
        <v>1200</v>
      </c>
      <c r="G54" s="274">
        <f t="shared" si="1"/>
        <v>6000</v>
      </c>
      <c r="H54" s="278"/>
    </row>
    <row r="55" spans="1:8" s="63" customFormat="1" ht="70" customHeight="1">
      <c r="A55" s="339"/>
      <c r="B55" s="340"/>
      <c r="C55" s="273" t="s">
        <v>391</v>
      </c>
      <c r="D55" s="274">
        <v>5</v>
      </c>
      <c r="E55" s="274">
        <v>1</v>
      </c>
      <c r="F55" s="274">
        <v>1200</v>
      </c>
      <c r="G55" s="274">
        <f t="shared" si="1"/>
        <v>6000</v>
      </c>
      <c r="H55" s="275"/>
    </row>
    <row r="56" spans="1:8" s="59" customFormat="1" ht="16.5" customHeight="1">
      <c r="A56" s="268" t="s">
        <v>393</v>
      </c>
      <c r="B56" s="269"/>
      <c r="C56" s="270"/>
      <c r="D56" s="271"/>
      <c r="E56" s="271"/>
      <c r="F56" s="306"/>
      <c r="G56" s="306"/>
      <c r="H56" s="272"/>
    </row>
    <row r="57" spans="1:8" s="63" customFormat="1" ht="30.45" customHeight="1">
      <c r="A57" s="343" t="s">
        <v>448</v>
      </c>
      <c r="B57" s="344"/>
      <c r="C57" s="279"/>
      <c r="D57" s="258">
        <v>5</v>
      </c>
      <c r="E57" s="258">
        <v>35</v>
      </c>
      <c r="F57" s="307">
        <v>335</v>
      </c>
      <c r="G57" s="307">
        <f>D57*E57*F57</f>
        <v>58625</v>
      </c>
      <c r="H57" s="303"/>
    </row>
    <row r="58" spans="1:8" s="63" customFormat="1" ht="38.15" customHeight="1">
      <c r="A58" s="314" t="s">
        <v>447</v>
      </c>
      <c r="B58" s="315"/>
      <c r="C58" s="279"/>
      <c r="D58" s="258">
        <v>5</v>
      </c>
      <c r="E58" s="258">
        <v>40</v>
      </c>
      <c r="F58" s="307">
        <v>100</v>
      </c>
      <c r="G58" s="307">
        <f>D58*E58*F58</f>
        <v>20000</v>
      </c>
      <c r="H58" s="406"/>
    </row>
    <row r="59" spans="1:8" s="63" customFormat="1" ht="24.9">
      <c r="A59" s="341" t="s">
        <v>394</v>
      </c>
      <c r="B59" s="342"/>
      <c r="C59" s="280"/>
      <c r="D59" s="259">
        <v>1</v>
      </c>
      <c r="E59" s="259">
        <v>1</v>
      </c>
      <c r="F59" s="307">
        <v>40000</v>
      </c>
      <c r="G59" s="307">
        <f>D59*E59*F59</f>
        <v>40000</v>
      </c>
      <c r="H59" s="304" t="s">
        <v>432</v>
      </c>
    </row>
    <row r="60" spans="1:8" ht="26.25" customHeight="1">
      <c r="A60" s="345" t="s">
        <v>395</v>
      </c>
      <c r="B60" s="345"/>
      <c r="C60" s="345"/>
      <c r="D60" s="345"/>
      <c r="E60" s="345"/>
      <c r="F60" s="345"/>
      <c r="G60" s="308">
        <f>SUM(G8:G59)</f>
        <v>885025</v>
      </c>
      <c r="H60" s="407"/>
    </row>
    <row r="61" spans="1:8" ht="26.25" customHeight="1">
      <c r="A61" s="346" t="s">
        <v>442</v>
      </c>
      <c r="B61" s="346"/>
      <c r="C61" s="346"/>
      <c r="D61" s="346"/>
      <c r="E61" s="346"/>
      <c r="F61" s="346"/>
      <c r="G61" s="309">
        <f>G60*0.1</f>
        <v>88502.5</v>
      </c>
      <c r="H61" s="408"/>
    </row>
    <row r="62" spans="1:8" s="60" customFormat="1" ht="26.25" customHeight="1">
      <c r="A62" s="347" t="s">
        <v>396</v>
      </c>
      <c r="B62" s="347"/>
      <c r="C62" s="347"/>
      <c r="D62" s="347"/>
      <c r="E62" s="347"/>
      <c r="F62" s="347"/>
      <c r="G62" s="281">
        <f>G60+G61</f>
        <v>973527.5</v>
      </c>
      <c r="H62" s="408"/>
    </row>
    <row r="63" spans="1:8" ht="22.3" customHeight="1">
      <c r="A63" s="347" t="s">
        <v>396</v>
      </c>
      <c r="B63" s="347"/>
      <c r="C63" s="347"/>
      <c r="D63" s="347"/>
      <c r="E63" s="347"/>
      <c r="F63" s="347"/>
      <c r="G63" s="281">
        <v>973500</v>
      </c>
      <c r="H63" s="408"/>
    </row>
  </sheetData>
  <mergeCells count="21">
    <mergeCell ref="A63:F63"/>
    <mergeCell ref="H60:H63"/>
    <mergeCell ref="B1:H1"/>
    <mergeCell ref="A6:B6"/>
    <mergeCell ref="A7:H7"/>
    <mergeCell ref="A48:B48"/>
    <mergeCell ref="B44:B45"/>
    <mergeCell ref="A44:A45"/>
    <mergeCell ref="B8:B17"/>
    <mergeCell ref="A8:A17"/>
    <mergeCell ref="D5:E5"/>
    <mergeCell ref="B19:B43"/>
    <mergeCell ref="A19:A43"/>
    <mergeCell ref="A47:C47"/>
    <mergeCell ref="A49:B52"/>
    <mergeCell ref="A59:B59"/>
    <mergeCell ref="A57:B57"/>
    <mergeCell ref="A53:B55"/>
    <mergeCell ref="A60:F60"/>
    <mergeCell ref="A61:F61"/>
    <mergeCell ref="A62:F62"/>
  </mergeCells>
  <phoneticPr fontId="41" type="noConversion"/>
  <pageMargins left="0.7" right="0.7" top="0.75" bottom="0.75" header="0.3" footer="0.3"/>
  <pageSetup paperSize="9" scale="2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I160"/>
  <sheetViews>
    <sheetView view="pageBreakPreview" zoomScale="80" zoomScaleNormal="80" zoomScaleSheetLayoutView="80" workbookViewId="0">
      <selection activeCell="E79" sqref="E79"/>
    </sheetView>
  </sheetViews>
  <sheetFormatPr defaultColWidth="8.7109375" defaultRowHeight="14.6"/>
  <cols>
    <col min="1" max="1" width="3" style="191" customWidth="1"/>
    <col min="2" max="2" width="4.140625" style="191" customWidth="1"/>
    <col min="3" max="3" width="63.7109375" style="198" customWidth="1"/>
    <col min="4" max="4" width="15.35546875" style="191" customWidth="1"/>
    <col min="5" max="5" width="7.7109375" style="191" customWidth="1"/>
    <col min="6" max="6" width="13.35546875" style="191" customWidth="1"/>
    <col min="7" max="7" width="13.7109375" style="238" customWidth="1"/>
    <col min="8" max="8" width="17.2109375" style="238" customWidth="1"/>
    <col min="9" max="9" width="48.35546875" style="198" customWidth="1"/>
    <col min="10" max="16384" width="8.7109375" style="65"/>
  </cols>
  <sheetData>
    <row r="1" spans="1:9" ht="34" customHeight="1">
      <c r="A1" s="66"/>
      <c r="B1" s="331" t="s">
        <v>130</v>
      </c>
      <c r="C1" s="331"/>
      <c r="D1" s="331"/>
      <c r="E1" s="331"/>
      <c r="F1" s="331"/>
      <c r="G1" s="331"/>
      <c r="H1" s="331"/>
      <c r="I1" s="331"/>
    </row>
    <row r="2" spans="1:9" ht="8.15" customHeight="1">
      <c r="A2" s="66"/>
      <c r="B2" s="369"/>
      <c r="C2" s="370"/>
      <c r="D2" s="370"/>
      <c r="E2" s="370"/>
      <c r="F2" s="370"/>
      <c r="G2" s="370"/>
      <c r="H2" s="370"/>
      <c r="I2" s="371"/>
    </row>
    <row r="3" spans="1:9" ht="23.15">
      <c r="A3" s="67"/>
      <c r="B3" s="380" t="s">
        <v>131</v>
      </c>
      <c r="C3" s="380"/>
      <c r="D3" s="380"/>
      <c r="E3" s="380"/>
      <c r="F3" s="380"/>
      <c r="G3" s="380"/>
      <c r="H3" s="380"/>
      <c r="I3" s="380"/>
    </row>
    <row r="4" spans="1:9" ht="21" customHeight="1">
      <c r="A4" s="68"/>
      <c r="B4" s="69"/>
      <c r="C4" s="70" t="s">
        <v>132</v>
      </c>
      <c r="D4" s="71" t="s">
        <v>133</v>
      </c>
      <c r="E4" s="71" t="s">
        <v>134</v>
      </c>
      <c r="F4" s="71" t="s">
        <v>135</v>
      </c>
      <c r="G4" s="208" t="s">
        <v>136</v>
      </c>
      <c r="H4" s="224" t="s">
        <v>137</v>
      </c>
      <c r="I4" s="72" t="s">
        <v>138</v>
      </c>
    </row>
    <row r="5" spans="1:9" ht="21" customHeight="1">
      <c r="A5" s="68"/>
      <c r="B5" s="372" t="s">
        <v>103</v>
      </c>
      <c r="C5" s="373"/>
      <c r="D5" s="373"/>
      <c r="E5" s="373"/>
      <c r="F5" s="373"/>
      <c r="G5" s="373"/>
      <c r="H5" s="373"/>
      <c r="I5" s="374"/>
    </row>
    <row r="6" spans="1:9" ht="23.15" customHeight="1">
      <c r="A6" s="73"/>
      <c r="B6" s="74"/>
      <c r="C6" s="75" t="s">
        <v>139</v>
      </c>
      <c r="D6" s="76" t="s">
        <v>140</v>
      </c>
      <c r="E6" s="77">
        <v>9</v>
      </c>
      <c r="F6" s="77">
        <v>21</v>
      </c>
      <c r="G6" s="209">
        <v>300</v>
      </c>
      <c r="H6" s="239">
        <f>G6*F6*E6</f>
        <v>56700</v>
      </c>
      <c r="I6" s="78" t="s">
        <v>104</v>
      </c>
    </row>
    <row r="7" spans="1:9" ht="23.15" customHeight="1">
      <c r="A7" s="73"/>
      <c r="B7" s="74"/>
      <c r="C7" s="79" t="s">
        <v>141</v>
      </c>
      <c r="D7" s="76" t="s">
        <v>140</v>
      </c>
      <c r="E7" s="77">
        <v>9</v>
      </c>
      <c r="F7" s="80">
        <v>1</v>
      </c>
      <c r="G7" s="210">
        <v>200</v>
      </c>
      <c r="H7" s="239">
        <f t="shared" ref="H7:H30" si="0">G7*F7*E7</f>
        <v>1800</v>
      </c>
      <c r="I7" s="81" t="s">
        <v>105</v>
      </c>
    </row>
    <row r="8" spans="1:9" ht="23.15" customHeight="1">
      <c r="A8" s="73"/>
      <c r="B8" s="74"/>
      <c r="C8" s="82" t="s">
        <v>142</v>
      </c>
      <c r="D8" s="76" t="s">
        <v>140</v>
      </c>
      <c r="E8" s="77">
        <v>9</v>
      </c>
      <c r="F8" s="80">
        <v>1</v>
      </c>
      <c r="G8" s="210">
        <v>200</v>
      </c>
      <c r="H8" s="239">
        <f t="shared" si="0"/>
        <v>1800</v>
      </c>
      <c r="I8" s="83" t="s">
        <v>106</v>
      </c>
    </row>
    <row r="9" spans="1:9" ht="23.15" customHeight="1">
      <c r="A9" s="73"/>
      <c r="B9" s="74"/>
      <c r="C9" s="81" t="s">
        <v>143</v>
      </c>
      <c r="D9" s="84" t="s">
        <v>140</v>
      </c>
      <c r="E9" s="77">
        <v>9</v>
      </c>
      <c r="F9" s="80">
        <v>1</v>
      </c>
      <c r="G9" s="210">
        <v>50</v>
      </c>
      <c r="H9" s="239">
        <f t="shared" si="0"/>
        <v>450</v>
      </c>
      <c r="I9" s="85" t="s">
        <v>107</v>
      </c>
    </row>
    <row r="10" spans="1:9" ht="23.15" customHeight="1">
      <c r="A10" s="73"/>
      <c r="B10" s="74"/>
      <c r="C10" s="81" t="s">
        <v>144</v>
      </c>
      <c r="D10" s="84" t="s">
        <v>140</v>
      </c>
      <c r="E10" s="77">
        <v>9</v>
      </c>
      <c r="F10" s="86">
        <v>1</v>
      </c>
      <c r="G10" s="210">
        <v>100</v>
      </c>
      <c r="H10" s="239">
        <f t="shared" si="0"/>
        <v>900</v>
      </c>
      <c r="I10" s="81" t="s">
        <v>108</v>
      </c>
    </row>
    <row r="11" spans="1:9" ht="23.15" customHeight="1">
      <c r="A11" s="73"/>
      <c r="B11" s="74"/>
      <c r="C11" s="79" t="s">
        <v>145</v>
      </c>
      <c r="D11" s="84" t="s">
        <v>140</v>
      </c>
      <c r="E11" s="77">
        <v>9</v>
      </c>
      <c r="F11" s="80">
        <v>1</v>
      </c>
      <c r="G11" s="210">
        <v>50</v>
      </c>
      <c r="H11" s="239">
        <f t="shared" si="0"/>
        <v>450</v>
      </c>
      <c r="I11" s="85" t="s">
        <v>146</v>
      </c>
    </row>
    <row r="12" spans="1:9" ht="23.15" customHeight="1">
      <c r="A12" s="73"/>
      <c r="B12" s="74"/>
      <c r="C12" s="79" t="s">
        <v>147</v>
      </c>
      <c r="D12" s="84" t="s">
        <v>148</v>
      </c>
      <c r="E12" s="77">
        <v>9</v>
      </c>
      <c r="F12" s="80">
        <v>1</v>
      </c>
      <c r="G12" s="210">
        <v>120</v>
      </c>
      <c r="H12" s="239">
        <f t="shared" si="0"/>
        <v>1080</v>
      </c>
      <c r="I12" s="85" t="s">
        <v>109</v>
      </c>
    </row>
    <row r="13" spans="1:9" ht="23.15" customHeight="1">
      <c r="A13" s="73"/>
      <c r="B13" s="74"/>
      <c r="C13" s="79" t="s">
        <v>149</v>
      </c>
      <c r="D13" s="84" t="s">
        <v>140</v>
      </c>
      <c r="E13" s="77">
        <v>9</v>
      </c>
      <c r="F13" s="80">
        <v>2</v>
      </c>
      <c r="G13" s="210">
        <v>50</v>
      </c>
      <c r="H13" s="239">
        <f t="shared" si="0"/>
        <v>900</v>
      </c>
      <c r="I13" s="85" t="s">
        <v>110</v>
      </c>
    </row>
    <row r="14" spans="1:9" ht="23.15" customHeight="1">
      <c r="A14" s="73"/>
      <c r="B14" s="74"/>
      <c r="C14" s="81" t="s">
        <v>150</v>
      </c>
      <c r="D14" s="84" t="s">
        <v>140</v>
      </c>
      <c r="E14" s="77">
        <v>9</v>
      </c>
      <c r="F14" s="80">
        <v>1</v>
      </c>
      <c r="G14" s="210">
        <v>80</v>
      </c>
      <c r="H14" s="239">
        <f t="shared" si="0"/>
        <v>720</v>
      </c>
      <c r="I14" s="85" t="s">
        <v>111</v>
      </c>
    </row>
    <row r="15" spans="1:9" ht="23.15" customHeight="1">
      <c r="A15" s="73"/>
      <c r="B15" s="74"/>
      <c r="C15" s="81" t="s">
        <v>151</v>
      </c>
      <c r="D15" s="84" t="s">
        <v>140</v>
      </c>
      <c r="E15" s="77">
        <v>9</v>
      </c>
      <c r="F15" s="80">
        <v>1</v>
      </c>
      <c r="G15" s="210">
        <v>80</v>
      </c>
      <c r="H15" s="239">
        <f t="shared" si="0"/>
        <v>720</v>
      </c>
      <c r="I15" s="85" t="s">
        <v>112</v>
      </c>
    </row>
    <row r="16" spans="1:9" ht="23.15" customHeight="1">
      <c r="A16" s="73"/>
      <c r="B16" s="74"/>
      <c r="C16" s="81" t="s">
        <v>325</v>
      </c>
      <c r="D16" s="84" t="s">
        <v>140</v>
      </c>
      <c r="E16" s="77">
        <v>9</v>
      </c>
      <c r="F16" s="80">
        <v>1</v>
      </c>
      <c r="G16" s="210">
        <v>500</v>
      </c>
      <c r="H16" s="239">
        <f t="shared" si="0"/>
        <v>4500</v>
      </c>
      <c r="I16" s="85"/>
    </row>
    <row r="17" spans="1:9" ht="23.15" customHeight="1">
      <c r="A17" s="73"/>
      <c r="B17" s="74"/>
      <c r="C17" s="79" t="s">
        <v>152</v>
      </c>
      <c r="D17" s="84" t="s">
        <v>140</v>
      </c>
      <c r="E17" s="77">
        <v>9</v>
      </c>
      <c r="F17" s="80">
        <v>4</v>
      </c>
      <c r="G17" s="210">
        <v>200</v>
      </c>
      <c r="H17" s="239">
        <f t="shared" si="0"/>
        <v>7200</v>
      </c>
      <c r="I17" s="81" t="s">
        <v>113</v>
      </c>
    </row>
    <row r="18" spans="1:9" ht="23.15" customHeight="1">
      <c r="A18" s="73"/>
      <c r="B18" s="74"/>
      <c r="C18" s="79" t="s">
        <v>153</v>
      </c>
      <c r="D18" s="84" t="s">
        <v>140</v>
      </c>
      <c r="E18" s="77">
        <v>9</v>
      </c>
      <c r="F18" s="80">
        <v>1</v>
      </c>
      <c r="G18" s="210">
        <v>200</v>
      </c>
      <c r="H18" s="239">
        <f t="shared" si="0"/>
        <v>1800</v>
      </c>
      <c r="I18" s="83" t="s">
        <v>114</v>
      </c>
    </row>
    <row r="19" spans="1:9" ht="23.15" customHeight="1">
      <c r="A19" s="73"/>
      <c r="B19" s="74"/>
      <c r="C19" s="79" t="s">
        <v>154</v>
      </c>
      <c r="D19" s="84" t="s">
        <v>140</v>
      </c>
      <c r="E19" s="77">
        <v>9</v>
      </c>
      <c r="F19" s="80">
        <v>3</v>
      </c>
      <c r="G19" s="210">
        <v>100</v>
      </c>
      <c r="H19" s="239">
        <f t="shared" si="0"/>
        <v>2700</v>
      </c>
      <c r="I19" s="81" t="s">
        <v>115</v>
      </c>
    </row>
    <row r="20" spans="1:9" ht="23.15" customHeight="1">
      <c r="A20" s="73"/>
      <c r="B20" s="74"/>
      <c r="C20" s="81" t="s">
        <v>155</v>
      </c>
      <c r="D20" s="84" t="s">
        <v>140</v>
      </c>
      <c r="E20" s="77">
        <v>9</v>
      </c>
      <c r="F20" s="80">
        <v>1</v>
      </c>
      <c r="G20" s="210">
        <v>40</v>
      </c>
      <c r="H20" s="239">
        <f t="shared" si="0"/>
        <v>360</v>
      </c>
      <c r="I20" s="81" t="s">
        <v>116</v>
      </c>
    </row>
    <row r="21" spans="1:9" ht="23.15" customHeight="1">
      <c r="A21" s="73"/>
      <c r="B21" s="74"/>
      <c r="C21" s="81" t="s">
        <v>156</v>
      </c>
      <c r="D21" s="84" t="s">
        <v>140</v>
      </c>
      <c r="E21" s="77">
        <v>9</v>
      </c>
      <c r="F21" s="80">
        <v>1</v>
      </c>
      <c r="G21" s="210">
        <v>40</v>
      </c>
      <c r="H21" s="239">
        <f t="shared" si="0"/>
        <v>360</v>
      </c>
      <c r="I21" s="81" t="s">
        <v>117</v>
      </c>
    </row>
    <row r="22" spans="1:9" ht="23.15" customHeight="1">
      <c r="A22" s="73"/>
      <c r="B22" s="74"/>
      <c r="C22" s="81" t="s">
        <v>157</v>
      </c>
      <c r="D22" s="84" t="s">
        <v>140</v>
      </c>
      <c r="E22" s="77">
        <v>9</v>
      </c>
      <c r="F22" s="80">
        <v>4</v>
      </c>
      <c r="G22" s="210">
        <v>25</v>
      </c>
      <c r="H22" s="239">
        <f t="shared" si="0"/>
        <v>900</v>
      </c>
      <c r="I22" s="81" t="s">
        <v>118</v>
      </c>
    </row>
    <row r="23" spans="1:9" ht="23.15" customHeight="1">
      <c r="A23" s="73"/>
      <c r="B23" s="74"/>
      <c r="C23" s="202" t="s">
        <v>158</v>
      </c>
      <c r="D23" s="84" t="s">
        <v>140</v>
      </c>
      <c r="E23" s="77">
        <v>9</v>
      </c>
      <c r="F23" s="80">
        <v>1</v>
      </c>
      <c r="G23" s="210">
        <v>65</v>
      </c>
      <c r="H23" s="239">
        <f t="shared" si="0"/>
        <v>585</v>
      </c>
      <c r="I23" s="81" t="s">
        <v>119</v>
      </c>
    </row>
    <row r="24" spans="1:9" ht="23.15" customHeight="1">
      <c r="A24" s="73"/>
      <c r="B24" s="74"/>
      <c r="C24" s="79" t="s">
        <v>149</v>
      </c>
      <c r="D24" s="84" t="s">
        <v>140</v>
      </c>
      <c r="E24" s="77">
        <v>9</v>
      </c>
      <c r="F24" s="80">
        <v>1</v>
      </c>
      <c r="G24" s="210">
        <v>50</v>
      </c>
      <c r="H24" s="239">
        <f t="shared" si="0"/>
        <v>450</v>
      </c>
      <c r="I24" s="85" t="s">
        <v>159</v>
      </c>
    </row>
    <row r="25" spans="1:9" ht="23.15" customHeight="1">
      <c r="A25" s="73"/>
      <c r="B25" s="74"/>
      <c r="C25" s="81" t="s">
        <v>324</v>
      </c>
      <c r="D25" s="84" t="s">
        <v>140</v>
      </c>
      <c r="E25" s="77">
        <v>9</v>
      </c>
      <c r="F25" s="80">
        <v>8</v>
      </c>
      <c r="G25" s="209">
        <v>40</v>
      </c>
      <c r="H25" s="239">
        <f t="shared" si="0"/>
        <v>2880</v>
      </c>
      <c r="I25" s="81" t="s">
        <v>323</v>
      </c>
    </row>
    <row r="26" spans="1:9" ht="23.15" customHeight="1">
      <c r="A26" s="73"/>
      <c r="B26" s="74"/>
      <c r="C26" s="81" t="s">
        <v>160</v>
      </c>
      <c r="D26" s="84" t="s">
        <v>140</v>
      </c>
      <c r="E26" s="77">
        <v>9</v>
      </c>
      <c r="F26" s="80">
        <v>1</v>
      </c>
      <c r="G26" s="209">
        <v>30</v>
      </c>
      <c r="H26" s="239">
        <f t="shared" si="0"/>
        <v>270</v>
      </c>
      <c r="I26" s="83" t="s">
        <v>120</v>
      </c>
    </row>
    <row r="27" spans="1:9" ht="23.15" customHeight="1">
      <c r="A27" s="73"/>
      <c r="B27" s="74"/>
      <c r="C27" s="81" t="s">
        <v>161</v>
      </c>
      <c r="D27" s="84" t="s">
        <v>140</v>
      </c>
      <c r="E27" s="77">
        <v>9</v>
      </c>
      <c r="F27" s="80">
        <v>2</v>
      </c>
      <c r="G27" s="209">
        <v>100</v>
      </c>
      <c r="H27" s="239">
        <f t="shared" si="0"/>
        <v>1800</v>
      </c>
      <c r="I27" s="81" t="s">
        <v>121</v>
      </c>
    </row>
    <row r="28" spans="1:9" ht="23.15" customHeight="1">
      <c r="A28" s="73"/>
      <c r="B28" s="74"/>
      <c r="C28" s="81" t="s">
        <v>122</v>
      </c>
      <c r="D28" s="84" t="s">
        <v>140</v>
      </c>
      <c r="E28" s="77">
        <v>9</v>
      </c>
      <c r="F28" s="80">
        <v>24</v>
      </c>
      <c r="G28" s="209">
        <v>10</v>
      </c>
      <c r="H28" s="239">
        <f t="shared" si="0"/>
        <v>2160</v>
      </c>
      <c r="I28" s="81" t="s">
        <v>123</v>
      </c>
    </row>
    <row r="29" spans="1:9" ht="23.15" customHeight="1">
      <c r="A29" s="73"/>
      <c r="B29" s="74"/>
      <c r="C29" s="81" t="s">
        <v>162</v>
      </c>
      <c r="D29" s="84" t="s">
        <v>140</v>
      </c>
      <c r="E29" s="77">
        <v>9</v>
      </c>
      <c r="F29" s="80">
        <v>1</v>
      </c>
      <c r="G29" s="210">
        <v>40</v>
      </c>
      <c r="H29" s="239">
        <f t="shared" si="0"/>
        <v>360</v>
      </c>
      <c r="I29" s="81" t="s">
        <v>124</v>
      </c>
    </row>
    <row r="30" spans="1:9" ht="23.15" customHeight="1">
      <c r="A30" s="73"/>
      <c r="B30" s="87"/>
      <c r="C30" s="296" t="s">
        <v>163</v>
      </c>
      <c r="D30" s="84" t="s">
        <v>140</v>
      </c>
      <c r="E30" s="77">
        <v>9</v>
      </c>
      <c r="F30" s="88">
        <v>1</v>
      </c>
      <c r="G30" s="211">
        <v>60</v>
      </c>
      <c r="H30" s="239">
        <f t="shared" si="0"/>
        <v>540</v>
      </c>
      <c r="I30" s="296" t="s">
        <v>125</v>
      </c>
    </row>
    <row r="31" spans="1:9" ht="23.15" customHeight="1">
      <c r="A31" s="67"/>
      <c r="B31" s="74"/>
      <c r="C31" s="89" t="s">
        <v>164</v>
      </c>
      <c r="D31" s="90" t="s">
        <v>165</v>
      </c>
      <c r="E31" s="91">
        <v>2</v>
      </c>
      <c r="F31" s="92">
        <v>1600</v>
      </c>
      <c r="G31" s="212">
        <v>4</v>
      </c>
      <c r="H31" s="239">
        <f>G31*F31*E31</f>
        <v>12800</v>
      </c>
      <c r="I31" s="93"/>
    </row>
    <row r="32" spans="1:9" ht="23.15" customHeight="1">
      <c r="A32" s="67"/>
      <c r="B32" s="94"/>
      <c r="C32" s="89" t="s">
        <v>166</v>
      </c>
      <c r="D32" s="90" t="s">
        <v>165</v>
      </c>
      <c r="E32" s="91">
        <v>9</v>
      </c>
      <c r="F32" s="92">
        <v>16</v>
      </c>
      <c r="G32" s="212">
        <v>60</v>
      </c>
      <c r="H32" s="239">
        <f>G32*F32*E32</f>
        <v>8640</v>
      </c>
      <c r="I32" s="93" t="s">
        <v>167</v>
      </c>
    </row>
    <row r="33" spans="1:9" ht="23.15" customHeight="1">
      <c r="A33" s="67"/>
      <c r="B33" s="94"/>
      <c r="C33" s="203" t="s">
        <v>318</v>
      </c>
      <c r="D33" s="90" t="s">
        <v>165</v>
      </c>
      <c r="E33" s="91">
        <v>9</v>
      </c>
      <c r="F33" s="92">
        <v>2</v>
      </c>
      <c r="G33" s="212">
        <v>200</v>
      </c>
      <c r="H33" s="239">
        <f>G33*F33*E33</f>
        <v>3600</v>
      </c>
      <c r="I33" s="81" t="s">
        <v>113</v>
      </c>
    </row>
    <row r="34" spans="1:9" ht="23.15" customHeight="1">
      <c r="A34" s="67"/>
      <c r="B34" s="94"/>
      <c r="C34" s="201" t="s">
        <v>319</v>
      </c>
      <c r="D34" s="84" t="s">
        <v>140</v>
      </c>
      <c r="E34" s="77">
        <v>9</v>
      </c>
      <c r="F34" s="80">
        <v>4</v>
      </c>
      <c r="G34" s="210">
        <v>25</v>
      </c>
      <c r="H34" s="239">
        <f t="shared" ref="H34:H35" si="1">G34*F34*E34</f>
        <v>900</v>
      </c>
      <c r="I34" s="81" t="s">
        <v>118</v>
      </c>
    </row>
    <row r="35" spans="1:9" ht="23.15" customHeight="1">
      <c r="A35" s="67"/>
      <c r="B35" s="94"/>
      <c r="C35" s="204" t="s">
        <v>320</v>
      </c>
      <c r="D35" s="84" t="s">
        <v>140</v>
      </c>
      <c r="E35" s="77">
        <v>9</v>
      </c>
      <c r="F35" s="80">
        <v>1</v>
      </c>
      <c r="G35" s="210">
        <v>400</v>
      </c>
      <c r="H35" s="239">
        <f t="shared" si="1"/>
        <v>3600</v>
      </c>
      <c r="I35" s="83" t="s">
        <v>114</v>
      </c>
    </row>
    <row r="36" spans="1:9" ht="23.15" customHeight="1">
      <c r="A36" s="73"/>
      <c r="B36" s="375" t="s">
        <v>168</v>
      </c>
      <c r="C36" s="376"/>
      <c r="D36" s="95"/>
      <c r="E36" s="95"/>
      <c r="F36" s="95"/>
      <c r="G36" s="213"/>
      <c r="H36" s="213"/>
      <c r="I36" s="96"/>
    </row>
    <row r="37" spans="1:9" ht="28.4" customHeight="1">
      <c r="A37" s="73"/>
      <c r="B37" s="87"/>
      <c r="C37" s="296" t="s">
        <v>169</v>
      </c>
      <c r="D37" s="84" t="s">
        <v>170</v>
      </c>
      <c r="E37" s="97">
        <v>1</v>
      </c>
      <c r="F37" s="84">
        <v>27</v>
      </c>
      <c r="G37" s="214">
        <v>150</v>
      </c>
      <c r="H37" s="239">
        <f t="shared" ref="H37:H53" si="2">G37*F37*E37</f>
        <v>4050</v>
      </c>
      <c r="I37" s="296" t="s">
        <v>171</v>
      </c>
    </row>
    <row r="38" spans="1:9" ht="28.4" customHeight="1">
      <c r="A38" s="73"/>
      <c r="B38" s="87"/>
      <c r="C38" s="296" t="s">
        <v>172</v>
      </c>
      <c r="D38" s="84" t="s">
        <v>170</v>
      </c>
      <c r="E38" s="97">
        <v>1</v>
      </c>
      <c r="F38" s="84">
        <v>27</v>
      </c>
      <c r="G38" s="214">
        <v>180</v>
      </c>
      <c r="H38" s="239">
        <f t="shared" si="2"/>
        <v>4860</v>
      </c>
      <c r="I38" s="296" t="s">
        <v>173</v>
      </c>
    </row>
    <row r="39" spans="1:9" ht="28.4" customHeight="1">
      <c r="A39" s="73"/>
      <c r="B39" s="87"/>
      <c r="C39" s="296" t="s">
        <v>174</v>
      </c>
      <c r="D39" s="84" t="s">
        <v>175</v>
      </c>
      <c r="E39" s="97">
        <v>1</v>
      </c>
      <c r="F39" s="84">
        <v>15</v>
      </c>
      <c r="G39" s="214">
        <v>150</v>
      </c>
      <c r="H39" s="239">
        <f t="shared" si="2"/>
        <v>2250</v>
      </c>
      <c r="I39" s="296" t="s">
        <v>176</v>
      </c>
    </row>
    <row r="40" spans="1:9" ht="28.4" customHeight="1">
      <c r="A40" s="73"/>
      <c r="B40" s="87"/>
      <c r="C40" s="377" t="s">
        <v>177</v>
      </c>
      <c r="D40" s="84" t="s">
        <v>178</v>
      </c>
      <c r="E40" s="97">
        <v>1</v>
      </c>
      <c r="F40" s="84">
        <f>1.5*4*2</f>
        <v>12</v>
      </c>
      <c r="G40" s="214">
        <v>350</v>
      </c>
      <c r="H40" s="239">
        <f t="shared" si="2"/>
        <v>4200</v>
      </c>
      <c r="I40" s="296" t="s">
        <v>179</v>
      </c>
    </row>
    <row r="41" spans="1:9" ht="28.4" customHeight="1">
      <c r="A41" s="73"/>
      <c r="B41" s="87"/>
      <c r="C41" s="377"/>
      <c r="D41" s="84" t="s">
        <v>140</v>
      </c>
      <c r="E41" s="97">
        <v>1</v>
      </c>
      <c r="F41" s="84">
        <v>1</v>
      </c>
      <c r="G41" s="214">
        <v>800</v>
      </c>
      <c r="H41" s="239">
        <f>G41*F41*E41</f>
        <v>800</v>
      </c>
      <c r="I41" s="296" t="s">
        <v>180</v>
      </c>
    </row>
    <row r="42" spans="1:9" ht="28.4" customHeight="1">
      <c r="A42" s="73"/>
      <c r="B42" s="87"/>
      <c r="C42" s="199" t="s">
        <v>309</v>
      </c>
      <c r="D42" s="200" t="s">
        <v>310</v>
      </c>
      <c r="E42" s="126">
        <v>1</v>
      </c>
      <c r="F42" s="200">
        <v>36</v>
      </c>
      <c r="G42" s="214">
        <v>80</v>
      </c>
      <c r="H42" s="239">
        <f>F42*G42</f>
        <v>2880</v>
      </c>
      <c r="I42" s="191"/>
    </row>
    <row r="43" spans="1:9" ht="28.4" customHeight="1">
      <c r="A43" s="73"/>
      <c r="B43" s="87"/>
      <c r="C43" s="199" t="s">
        <v>311</v>
      </c>
      <c r="D43" s="200" t="s">
        <v>190</v>
      </c>
      <c r="E43" s="126">
        <v>1</v>
      </c>
      <c r="F43" s="200">
        <v>12</v>
      </c>
      <c r="G43" s="214">
        <v>160</v>
      </c>
      <c r="H43" s="239">
        <f>F43*G43</f>
        <v>1920</v>
      </c>
      <c r="I43" s="191"/>
    </row>
    <row r="44" spans="1:9" ht="28.4" customHeight="1">
      <c r="A44" s="73"/>
      <c r="B44" s="87"/>
      <c r="C44" s="296" t="s">
        <v>181</v>
      </c>
      <c r="D44" s="84" t="s">
        <v>175</v>
      </c>
      <c r="E44" s="97">
        <v>1</v>
      </c>
      <c r="F44" s="84">
        <v>9</v>
      </c>
      <c r="G44" s="214">
        <v>300</v>
      </c>
      <c r="H44" s="239">
        <f t="shared" si="2"/>
        <v>2700</v>
      </c>
      <c r="I44" s="296" t="s">
        <v>182</v>
      </c>
    </row>
    <row r="45" spans="1:9" ht="28.4" customHeight="1">
      <c r="A45" s="67"/>
      <c r="B45" s="87"/>
      <c r="C45" s="377" t="s">
        <v>183</v>
      </c>
      <c r="D45" s="84" t="s">
        <v>178</v>
      </c>
      <c r="E45" s="97">
        <v>1</v>
      </c>
      <c r="F45" s="84">
        <v>30</v>
      </c>
      <c r="G45" s="214">
        <v>280</v>
      </c>
      <c r="H45" s="239">
        <f t="shared" si="2"/>
        <v>8400</v>
      </c>
      <c r="I45" s="296" t="s">
        <v>184</v>
      </c>
    </row>
    <row r="46" spans="1:9" ht="28.4" customHeight="1">
      <c r="A46" s="67"/>
      <c r="B46" s="87"/>
      <c r="C46" s="377"/>
      <c r="D46" s="84" t="s">
        <v>140</v>
      </c>
      <c r="E46" s="97">
        <v>1</v>
      </c>
      <c r="F46" s="84">
        <v>1</v>
      </c>
      <c r="G46" s="214">
        <v>4000</v>
      </c>
      <c r="H46" s="239">
        <f t="shared" si="2"/>
        <v>4000</v>
      </c>
      <c r="I46" s="296" t="s">
        <v>185</v>
      </c>
    </row>
    <row r="47" spans="1:9" ht="28.4" customHeight="1">
      <c r="A47" s="67"/>
      <c r="B47" s="74"/>
      <c r="C47" s="98" t="s">
        <v>186</v>
      </c>
      <c r="D47" s="99" t="s">
        <v>187</v>
      </c>
      <c r="E47" s="100">
        <v>1</v>
      </c>
      <c r="F47" s="99">
        <v>8</v>
      </c>
      <c r="G47" s="215">
        <v>800</v>
      </c>
      <c r="H47" s="239">
        <f t="shared" si="2"/>
        <v>6400</v>
      </c>
      <c r="I47" s="98" t="s">
        <v>188</v>
      </c>
    </row>
    <row r="48" spans="1:9" ht="28.4" customHeight="1">
      <c r="A48" s="67"/>
      <c r="B48" s="74"/>
      <c r="C48" s="98" t="s">
        <v>326</v>
      </c>
      <c r="D48" s="99" t="s">
        <v>327</v>
      </c>
      <c r="E48" s="100">
        <v>1</v>
      </c>
      <c r="F48" s="99">
        <v>1</v>
      </c>
      <c r="G48" s="215">
        <v>2500</v>
      </c>
      <c r="H48" s="239">
        <f t="shared" si="2"/>
        <v>2500</v>
      </c>
      <c r="I48" s="98" t="s">
        <v>328</v>
      </c>
    </row>
    <row r="49" spans="1:9" ht="28.4" customHeight="1">
      <c r="A49" s="67"/>
      <c r="B49" s="74"/>
      <c r="C49" s="101" t="s">
        <v>189</v>
      </c>
      <c r="D49" s="99" t="s">
        <v>190</v>
      </c>
      <c r="E49" s="100">
        <v>1</v>
      </c>
      <c r="F49" s="99">
        <v>1</v>
      </c>
      <c r="G49" s="215">
        <v>550</v>
      </c>
      <c r="H49" s="239">
        <f t="shared" si="2"/>
        <v>550</v>
      </c>
      <c r="I49" s="98" t="s">
        <v>191</v>
      </c>
    </row>
    <row r="50" spans="1:9" ht="23.15" customHeight="1">
      <c r="A50" s="67"/>
      <c r="B50" s="74"/>
      <c r="C50" s="102" t="s">
        <v>192</v>
      </c>
      <c r="D50" s="99" t="s">
        <v>165</v>
      </c>
      <c r="E50" s="100">
        <v>1</v>
      </c>
      <c r="F50" s="103">
        <v>6</v>
      </c>
      <c r="G50" s="216">
        <v>80</v>
      </c>
      <c r="H50" s="239">
        <f t="shared" si="2"/>
        <v>480</v>
      </c>
      <c r="I50" s="83" t="s">
        <v>193</v>
      </c>
    </row>
    <row r="51" spans="1:9" ht="23.15" customHeight="1">
      <c r="A51" s="67"/>
      <c r="B51" s="74"/>
      <c r="C51" s="102" t="s">
        <v>329</v>
      </c>
      <c r="D51" s="99" t="s">
        <v>165</v>
      </c>
      <c r="E51" s="100">
        <v>1</v>
      </c>
      <c r="F51" s="103">
        <v>1</v>
      </c>
      <c r="G51" s="216">
        <v>8000</v>
      </c>
      <c r="H51" s="239">
        <f t="shared" si="2"/>
        <v>8000</v>
      </c>
      <c r="I51" s="83" t="s">
        <v>330</v>
      </c>
    </row>
    <row r="52" spans="1:9" ht="23.15" customHeight="1">
      <c r="A52" s="67"/>
      <c r="B52" s="74"/>
      <c r="C52" s="102" t="s">
        <v>194</v>
      </c>
      <c r="D52" s="99" t="s">
        <v>165</v>
      </c>
      <c r="E52" s="100">
        <v>1</v>
      </c>
      <c r="F52" s="103">
        <v>4</v>
      </c>
      <c r="G52" s="216">
        <v>800</v>
      </c>
      <c r="H52" s="239">
        <f t="shared" si="2"/>
        <v>3200</v>
      </c>
      <c r="I52" s="83" t="s">
        <v>195</v>
      </c>
    </row>
    <row r="53" spans="1:9" ht="23.15" customHeight="1">
      <c r="A53" s="67"/>
      <c r="B53" s="74"/>
      <c r="C53" s="102" t="s">
        <v>196</v>
      </c>
      <c r="D53" s="99" t="s">
        <v>165</v>
      </c>
      <c r="E53" s="100">
        <v>1</v>
      </c>
      <c r="F53" s="103">
        <v>2</v>
      </c>
      <c r="G53" s="216">
        <v>3500</v>
      </c>
      <c r="H53" s="239">
        <f t="shared" si="2"/>
        <v>7000</v>
      </c>
      <c r="I53" s="83" t="s">
        <v>197</v>
      </c>
    </row>
    <row r="54" spans="1:9" ht="23.15" customHeight="1">
      <c r="A54" s="67"/>
      <c r="B54" s="74"/>
      <c r="C54" s="102" t="s">
        <v>198</v>
      </c>
      <c r="D54" s="99" t="s">
        <v>165</v>
      </c>
      <c r="E54" s="100">
        <v>2</v>
      </c>
      <c r="F54" s="103">
        <v>1600</v>
      </c>
      <c r="G54" s="217">
        <v>4</v>
      </c>
      <c r="H54" s="239">
        <f>G54*F54*E54</f>
        <v>12800</v>
      </c>
      <c r="I54" s="83"/>
    </row>
    <row r="55" spans="1:9" ht="23.15" customHeight="1">
      <c r="A55" s="67"/>
      <c r="B55" s="104"/>
      <c r="C55" s="105" t="s">
        <v>199</v>
      </c>
      <c r="D55" s="90" t="s">
        <v>165</v>
      </c>
      <c r="E55" s="100">
        <v>2</v>
      </c>
      <c r="F55" s="103">
        <v>1</v>
      </c>
      <c r="G55" s="217">
        <v>2000</v>
      </c>
      <c r="H55" s="239">
        <f>G55*F55*E55</f>
        <v>4000</v>
      </c>
      <c r="I55" s="83"/>
    </row>
    <row r="56" spans="1:9" ht="23.15" customHeight="1">
      <c r="A56" s="67"/>
      <c r="B56" s="106"/>
      <c r="C56" s="67"/>
      <c r="D56" s="107"/>
      <c r="E56" s="108"/>
      <c r="F56" s="109"/>
      <c r="G56" s="218"/>
      <c r="H56" s="218"/>
      <c r="I56" s="110"/>
    </row>
    <row r="57" spans="1:9" ht="17.149999999999999">
      <c r="A57" s="67"/>
      <c r="B57" s="111"/>
      <c r="C57" s="112"/>
      <c r="D57" s="113"/>
      <c r="E57" s="114" t="s">
        <v>200</v>
      </c>
      <c r="F57" s="115" t="s">
        <v>126</v>
      </c>
      <c r="G57" s="219"/>
      <c r="H57" s="240">
        <f>SUM(H6:H55)</f>
        <v>202915</v>
      </c>
      <c r="I57" s="116"/>
    </row>
    <row r="58" spans="1:9" ht="23.15">
      <c r="A58" s="73"/>
      <c r="B58" s="378" t="s">
        <v>201</v>
      </c>
      <c r="C58" s="379"/>
      <c r="D58" s="379"/>
      <c r="E58" s="379"/>
      <c r="F58" s="379"/>
      <c r="G58" s="379"/>
      <c r="H58" s="379"/>
      <c r="I58" s="379"/>
    </row>
    <row r="59" spans="1:9" ht="21" customHeight="1">
      <c r="A59" s="68"/>
      <c r="B59" s="69"/>
      <c r="C59" s="70" t="s">
        <v>132</v>
      </c>
      <c r="D59" s="71" t="s">
        <v>133</v>
      </c>
      <c r="E59" s="71" t="s">
        <v>134</v>
      </c>
      <c r="F59" s="71" t="s">
        <v>135</v>
      </c>
      <c r="G59" s="208" t="s">
        <v>136</v>
      </c>
      <c r="H59" s="224" t="s">
        <v>137</v>
      </c>
      <c r="I59" s="72" t="s">
        <v>138</v>
      </c>
    </row>
    <row r="60" spans="1:9" ht="43.4" customHeight="1">
      <c r="A60" s="67"/>
      <c r="B60" s="74"/>
      <c r="C60" s="83" t="s">
        <v>202</v>
      </c>
      <c r="D60" s="84" t="s">
        <v>140</v>
      </c>
      <c r="E60" s="77">
        <v>10</v>
      </c>
      <c r="F60" s="117">
        <v>1</v>
      </c>
      <c r="G60" s="216">
        <v>400</v>
      </c>
      <c r="H60" s="239">
        <f>E60*F60*G60</f>
        <v>4000</v>
      </c>
      <c r="I60" s="83" t="s">
        <v>411</v>
      </c>
    </row>
    <row r="61" spans="1:9" ht="25.4" customHeight="1">
      <c r="A61" s="73"/>
      <c r="B61" s="74"/>
      <c r="C61" s="83" t="s">
        <v>203</v>
      </c>
      <c r="D61" s="84" t="s">
        <v>140</v>
      </c>
      <c r="E61" s="77">
        <v>10</v>
      </c>
      <c r="F61" s="117">
        <v>1</v>
      </c>
      <c r="G61" s="216">
        <v>400</v>
      </c>
      <c r="H61" s="239">
        <f t="shared" ref="H61:H78" si="3">G61*F61*E61</f>
        <v>4000</v>
      </c>
      <c r="I61" s="83" t="s">
        <v>412</v>
      </c>
    </row>
    <row r="62" spans="1:9" ht="25.4" customHeight="1">
      <c r="A62" s="73"/>
      <c r="B62" s="74"/>
      <c r="C62" s="83" t="s">
        <v>204</v>
      </c>
      <c r="D62" s="84" t="s">
        <v>140</v>
      </c>
      <c r="E62" s="77">
        <v>10</v>
      </c>
      <c r="F62" s="80">
        <v>1</v>
      </c>
      <c r="G62" s="216">
        <v>400</v>
      </c>
      <c r="H62" s="239">
        <f t="shared" si="3"/>
        <v>4000</v>
      </c>
      <c r="I62" s="83" t="s">
        <v>412</v>
      </c>
    </row>
    <row r="63" spans="1:9" ht="25.4" customHeight="1">
      <c r="A63" s="73"/>
      <c r="B63" s="118"/>
      <c r="C63" s="296" t="s">
        <v>205</v>
      </c>
      <c r="D63" s="84" t="s">
        <v>140</v>
      </c>
      <c r="E63" s="77">
        <v>10</v>
      </c>
      <c r="F63" s="88">
        <v>1</v>
      </c>
      <c r="G63" s="216">
        <v>400</v>
      </c>
      <c r="H63" s="239">
        <f t="shared" si="3"/>
        <v>4000</v>
      </c>
      <c r="I63" s="83" t="s">
        <v>412</v>
      </c>
    </row>
    <row r="64" spans="1:9" ht="25.4" customHeight="1">
      <c r="A64" s="67"/>
      <c r="B64" s="118"/>
      <c r="C64" s="119" t="s">
        <v>206</v>
      </c>
      <c r="D64" s="120" t="s">
        <v>165</v>
      </c>
      <c r="E64" s="121">
        <v>10</v>
      </c>
      <c r="F64" s="122">
        <v>4</v>
      </c>
      <c r="G64" s="220">
        <v>200</v>
      </c>
      <c r="H64" s="241">
        <f t="shared" si="3"/>
        <v>8000</v>
      </c>
      <c r="I64" s="123" t="s">
        <v>207</v>
      </c>
    </row>
    <row r="65" spans="1:9" ht="30.65" customHeight="1">
      <c r="A65" s="67"/>
      <c r="B65" s="74"/>
      <c r="C65" s="102" t="s">
        <v>208</v>
      </c>
      <c r="D65" s="99" t="s">
        <v>165</v>
      </c>
      <c r="E65" s="100">
        <v>2</v>
      </c>
      <c r="F65" s="103">
        <v>3</v>
      </c>
      <c r="G65" s="216">
        <v>200</v>
      </c>
      <c r="H65" s="239">
        <f t="shared" si="3"/>
        <v>1200</v>
      </c>
      <c r="I65" s="83" t="s">
        <v>209</v>
      </c>
    </row>
    <row r="66" spans="1:9" ht="25.4" customHeight="1">
      <c r="A66" s="67"/>
      <c r="B66" s="74"/>
      <c r="C66" s="102" t="s">
        <v>210</v>
      </c>
      <c r="D66" s="90" t="s">
        <v>165</v>
      </c>
      <c r="E66" s="100">
        <v>2</v>
      </c>
      <c r="F66" s="103">
        <v>4</v>
      </c>
      <c r="G66" s="216">
        <v>500</v>
      </c>
      <c r="H66" s="239">
        <f t="shared" si="3"/>
        <v>4000</v>
      </c>
      <c r="I66" s="83"/>
    </row>
    <row r="67" spans="1:9" ht="29.15" customHeight="1">
      <c r="A67" s="67"/>
      <c r="B67" s="74"/>
      <c r="C67" s="102" t="s">
        <v>211</v>
      </c>
      <c r="D67" s="90" t="s">
        <v>165</v>
      </c>
      <c r="E67" s="100">
        <v>10</v>
      </c>
      <c r="F67" s="103">
        <v>1</v>
      </c>
      <c r="G67" s="216">
        <v>400</v>
      </c>
      <c r="H67" s="239">
        <f t="shared" si="3"/>
        <v>4000</v>
      </c>
      <c r="I67" s="83" t="s">
        <v>413</v>
      </c>
    </row>
    <row r="68" spans="1:9" ht="43.4" customHeight="1">
      <c r="A68" s="67"/>
      <c r="B68" s="74"/>
      <c r="C68" s="102" t="s">
        <v>212</v>
      </c>
      <c r="D68" s="90" t="s">
        <v>165</v>
      </c>
      <c r="E68" s="100">
        <v>2</v>
      </c>
      <c r="F68" s="103">
        <v>10</v>
      </c>
      <c r="G68" s="217">
        <v>200</v>
      </c>
      <c r="H68" s="239">
        <f>G68*F68*E68</f>
        <v>4000</v>
      </c>
      <c r="I68" s="83" t="s">
        <v>213</v>
      </c>
    </row>
    <row r="69" spans="1:9" ht="51" customHeight="1">
      <c r="A69" s="67"/>
      <c r="B69" s="74"/>
      <c r="C69" s="102" t="s">
        <v>214</v>
      </c>
      <c r="D69" s="90" t="s">
        <v>165</v>
      </c>
      <c r="E69" s="100">
        <v>2</v>
      </c>
      <c r="F69" s="103">
        <v>2</v>
      </c>
      <c r="G69" s="217">
        <v>200</v>
      </c>
      <c r="H69" s="239">
        <f t="shared" si="3"/>
        <v>800</v>
      </c>
      <c r="I69" s="83" t="s">
        <v>215</v>
      </c>
    </row>
    <row r="70" spans="1:9" ht="25.4" customHeight="1">
      <c r="A70" s="67"/>
      <c r="B70" s="74"/>
      <c r="C70" s="102" t="s">
        <v>216</v>
      </c>
      <c r="D70" s="90" t="s">
        <v>165</v>
      </c>
      <c r="E70" s="100">
        <v>2</v>
      </c>
      <c r="F70" s="103">
        <v>3</v>
      </c>
      <c r="G70" s="217">
        <v>500</v>
      </c>
      <c r="H70" s="239">
        <f t="shared" si="3"/>
        <v>3000</v>
      </c>
      <c r="I70" s="83"/>
    </row>
    <row r="71" spans="1:9" ht="46.4" customHeight="1">
      <c r="A71" s="67"/>
      <c r="B71" s="74"/>
      <c r="C71" s="102" t="s">
        <v>217</v>
      </c>
      <c r="D71" s="90" t="s">
        <v>165</v>
      </c>
      <c r="E71" s="100">
        <v>2</v>
      </c>
      <c r="F71" s="103">
        <v>1</v>
      </c>
      <c r="G71" s="217">
        <v>1000</v>
      </c>
      <c r="H71" s="239">
        <f t="shared" si="3"/>
        <v>2000</v>
      </c>
      <c r="I71" s="83"/>
    </row>
    <row r="72" spans="1:9" ht="46.4" customHeight="1">
      <c r="A72" s="67"/>
      <c r="B72" s="74"/>
      <c r="C72" s="124" t="s">
        <v>331</v>
      </c>
      <c r="D72" s="125" t="s">
        <v>218</v>
      </c>
      <c r="E72" s="126">
        <v>13</v>
      </c>
      <c r="F72" s="127">
        <v>1</v>
      </c>
      <c r="G72" s="221">
        <v>3500</v>
      </c>
      <c r="H72" s="242">
        <f t="shared" si="3"/>
        <v>45500</v>
      </c>
      <c r="I72" s="128" t="s">
        <v>332</v>
      </c>
    </row>
    <row r="73" spans="1:9" ht="46.4" customHeight="1">
      <c r="A73" s="67"/>
      <c r="B73" s="74"/>
      <c r="C73" s="124" t="s">
        <v>333</v>
      </c>
      <c r="D73" s="125" t="s">
        <v>218</v>
      </c>
      <c r="E73" s="126">
        <v>5</v>
      </c>
      <c r="F73" s="127">
        <v>1</v>
      </c>
      <c r="G73" s="221">
        <v>3000</v>
      </c>
      <c r="H73" s="242">
        <f t="shared" si="3"/>
        <v>15000</v>
      </c>
      <c r="I73" s="128" t="s">
        <v>219</v>
      </c>
    </row>
    <row r="74" spans="1:9" ht="46.4" customHeight="1">
      <c r="A74" s="67"/>
      <c r="B74" s="74"/>
      <c r="C74" s="124" t="s">
        <v>334</v>
      </c>
      <c r="D74" s="125" t="s">
        <v>218</v>
      </c>
      <c r="E74" s="126">
        <v>5</v>
      </c>
      <c r="F74" s="127">
        <v>1</v>
      </c>
      <c r="G74" s="221">
        <v>1500</v>
      </c>
      <c r="H74" s="242">
        <f t="shared" si="3"/>
        <v>7500</v>
      </c>
      <c r="I74" s="128" t="s">
        <v>219</v>
      </c>
    </row>
    <row r="75" spans="1:9" ht="46.4" customHeight="1">
      <c r="A75" s="67"/>
      <c r="B75" s="74"/>
      <c r="C75" s="124" t="s">
        <v>335</v>
      </c>
      <c r="D75" s="125" t="s">
        <v>218</v>
      </c>
      <c r="E75" s="126">
        <v>3</v>
      </c>
      <c r="F75" s="127">
        <v>1</v>
      </c>
      <c r="G75" s="221">
        <v>8000</v>
      </c>
      <c r="H75" s="242">
        <f t="shared" si="3"/>
        <v>24000</v>
      </c>
      <c r="I75" s="128" t="s">
        <v>332</v>
      </c>
    </row>
    <row r="76" spans="1:9" ht="46.4" customHeight="1">
      <c r="A76" s="67"/>
      <c r="B76" s="74"/>
      <c r="C76" s="124" t="s">
        <v>336</v>
      </c>
      <c r="D76" s="125" t="s">
        <v>218</v>
      </c>
      <c r="E76" s="126">
        <v>13</v>
      </c>
      <c r="F76" s="127">
        <v>1</v>
      </c>
      <c r="G76" s="221">
        <v>3500</v>
      </c>
      <c r="H76" s="242">
        <f t="shared" si="3"/>
        <v>45500</v>
      </c>
      <c r="I76" s="128" t="s">
        <v>219</v>
      </c>
    </row>
    <row r="77" spans="1:9" ht="46.4" customHeight="1">
      <c r="A77" s="67"/>
      <c r="B77" s="74"/>
      <c r="C77" s="124" t="s">
        <v>337</v>
      </c>
      <c r="D77" s="125" t="s">
        <v>218</v>
      </c>
      <c r="E77" s="126">
        <v>1</v>
      </c>
      <c r="F77" s="127">
        <v>1</v>
      </c>
      <c r="G77" s="221">
        <v>4000</v>
      </c>
      <c r="H77" s="242">
        <f t="shared" si="3"/>
        <v>4000</v>
      </c>
      <c r="I77" s="128" t="s">
        <v>219</v>
      </c>
    </row>
    <row r="78" spans="1:9" ht="46.4" customHeight="1">
      <c r="A78" s="67"/>
      <c r="B78" s="74"/>
      <c r="C78" s="124" t="s">
        <v>338</v>
      </c>
      <c r="D78" s="125" t="s">
        <v>218</v>
      </c>
      <c r="E78" s="126">
        <v>1</v>
      </c>
      <c r="F78" s="127">
        <v>1</v>
      </c>
      <c r="G78" s="221">
        <v>8000</v>
      </c>
      <c r="H78" s="242">
        <f t="shared" si="3"/>
        <v>8000</v>
      </c>
      <c r="I78" s="128" t="s">
        <v>219</v>
      </c>
    </row>
    <row r="79" spans="1:9" ht="47.15" customHeight="1">
      <c r="A79" s="73"/>
      <c r="B79" s="129"/>
      <c r="C79" s="130" t="s">
        <v>220</v>
      </c>
      <c r="D79" s="125" t="s">
        <v>218</v>
      </c>
      <c r="E79" s="125">
        <v>13</v>
      </c>
      <c r="F79" s="125">
        <v>6</v>
      </c>
      <c r="G79" s="222">
        <v>600</v>
      </c>
      <c r="H79" s="243">
        <f>E79*F79*G79</f>
        <v>46800</v>
      </c>
      <c r="I79" s="131" t="s">
        <v>419</v>
      </c>
    </row>
    <row r="80" spans="1:9" ht="25.4" customHeight="1">
      <c r="A80" s="73"/>
      <c r="B80" s="132"/>
      <c r="C80" s="133"/>
      <c r="D80" s="134"/>
      <c r="E80" s="134"/>
      <c r="F80" s="135" t="s">
        <v>221</v>
      </c>
      <c r="G80" s="223"/>
      <c r="H80" s="244">
        <f>SUM(H60:H79)</f>
        <v>239300</v>
      </c>
      <c r="I80" s="136"/>
    </row>
    <row r="81" spans="1:9" ht="25.4" customHeight="1">
      <c r="A81" s="67"/>
      <c r="B81" s="378" t="s">
        <v>222</v>
      </c>
      <c r="C81" s="379"/>
      <c r="D81" s="379"/>
      <c r="E81" s="379"/>
      <c r="F81" s="379"/>
      <c r="G81" s="379"/>
      <c r="H81" s="379"/>
      <c r="I81" s="379"/>
    </row>
    <row r="82" spans="1:9" ht="21" customHeight="1">
      <c r="A82" s="68"/>
      <c r="B82" s="69"/>
      <c r="C82" s="70" t="s">
        <v>132</v>
      </c>
      <c r="D82" s="71" t="s">
        <v>133</v>
      </c>
      <c r="E82" s="71" t="s">
        <v>134</v>
      </c>
      <c r="F82" s="71" t="s">
        <v>135</v>
      </c>
      <c r="G82" s="224"/>
      <c r="H82" s="224"/>
      <c r="I82" s="72" t="s">
        <v>138</v>
      </c>
    </row>
    <row r="83" spans="1:9" ht="25.4" customHeight="1">
      <c r="A83" s="73"/>
      <c r="B83" s="129"/>
      <c r="C83" s="130" t="s">
        <v>223</v>
      </c>
      <c r="D83" s="125" t="s">
        <v>224</v>
      </c>
      <c r="E83" s="125">
        <v>5</v>
      </c>
      <c r="F83" s="125">
        <v>1</v>
      </c>
      <c r="G83" s="222">
        <v>800</v>
      </c>
      <c r="H83" s="243">
        <f>E83*F83*G83</f>
        <v>4000</v>
      </c>
      <c r="I83" s="131" t="s">
        <v>225</v>
      </c>
    </row>
    <row r="84" spans="1:9" ht="25.4" customHeight="1">
      <c r="A84" s="73"/>
      <c r="B84" s="129"/>
      <c r="C84" s="292" t="s">
        <v>322</v>
      </c>
      <c r="D84" s="293" t="s">
        <v>224</v>
      </c>
      <c r="E84" s="293">
        <v>5</v>
      </c>
      <c r="F84" s="293">
        <v>10</v>
      </c>
      <c r="G84" s="221">
        <v>200</v>
      </c>
      <c r="H84" s="242">
        <f t="shared" ref="H84" si="4">E84*F84*G84</f>
        <v>10000</v>
      </c>
      <c r="I84" s="294" t="s">
        <v>414</v>
      </c>
    </row>
    <row r="85" spans="1:9" ht="40" customHeight="1">
      <c r="A85" s="73"/>
      <c r="B85" s="129"/>
      <c r="C85" s="130" t="s">
        <v>226</v>
      </c>
      <c r="D85" s="125" t="s">
        <v>227</v>
      </c>
      <c r="E85" s="125">
        <v>10</v>
      </c>
      <c r="F85" s="125">
        <v>14</v>
      </c>
      <c r="G85" s="222">
        <v>300</v>
      </c>
      <c r="H85" s="243">
        <f t="shared" ref="H85:H127" si="5">E85*F85*G85</f>
        <v>42000</v>
      </c>
      <c r="I85" s="131" t="s">
        <v>415</v>
      </c>
    </row>
    <row r="86" spans="1:9" ht="31" customHeight="1">
      <c r="A86" s="73"/>
      <c r="B86" s="129"/>
      <c r="C86" s="130" t="s">
        <v>228</v>
      </c>
      <c r="D86" s="125" t="s">
        <v>229</v>
      </c>
      <c r="E86" s="125">
        <v>10</v>
      </c>
      <c r="F86" s="125">
        <v>14</v>
      </c>
      <c r="G86" s="222">
        <v>50</v>
      </c>
      <c r="H86" s="243">
        <f t="shared" si="5"/>
        <v>7000</v>
      </c>
      <c r="I86" s="131" t="s">
        <v>415</v>
      </c>
    </row>
    <row r="87" spans="1:9" ht="25.4" customHeight="1">
      <c r="A87" s="73"/>
      <c r="B87" s="129"/>
      <c r="C87" s="137" t="s">
        <v>230</v>
      </c>
      <c r="D87" s="138" t="s">
        <v>231</v>
      </c>
      <c r="E87" s="138">
        <v>1</v>
      </c>
      <c r="F87" s="138">
        <v>12</v>
      </c>
      <c r="G87" s="225">
        <v>3000</v>
      </c>
      <c r="H87" s="245">
        <f t="shared" si="5"/>
        <v>36000</v>
      </c>
      <c r="I87" s="139" t="s">
        <v>129</v>
      </c>
    </row>
    <row r="88" spans="1:9" ht="25.4" customHeight="1">
      <c r="A88" s="73"/>
      <c r="B88" s="129"/>
      <c r="C88" s="130" t="s">
        <v>232</v>
      </c>
      <c r="D88" s="125" t="s">
        <v>231</v>
      </c>
      <c r="E88" s="125">
        <v>10</v>
      </c>
      <c r="F88" s="125">
        <v>17</v>
      </c>
      <c r="G88" s="226">
        <v>150</v>
      </c>
      <c r="H88" s="243">
        <f t="shared" si="5"/>
        <v>25500</v>
      </c>
      <c r="I88" s="140" t="s">
        <v>233</v>
      </c>
    </row>
    <row r="89" spans="1:9" ht="25.4" customHeight="1">
      <c r="A89" s="73"/>
      <c r="B89" s="129"/>
      <c r="C89" s="130" t="s">
        <v>234</v>
      </c>
      <c r="D89" s="125" t="s">
        <v>229</v>
      </c>
      <c r="E89" s="125">
        <v>10</v>
      </c>
      <c r="F89" s="125">
        <v>14</v>
      </c>
      <c r="G89" s="226">
        <v>200</v>
      </c>
      <c r="H89" s="243">
        <f t="shared" si="5"/>
        <v>28000</v>
      </c>
      <c r="I89" s="140" t="s">
        <v>235</v>
      </c>
    </row>
    <row r="90" spans="1:9" ht="25.4" customHeight="1">
      <c r="A90" s="73"/>
      <c r="B90" s="129"/>
      <c r="C90" s="137" t="s">
        <v>306</v>
      </c>
      <c r="D90" s="138" t="s">
        <v>231</v>
      </c>
      <c r="E90" s="138">
        <v>0</v>
      </c>
      <c r="F90" s="138">
        <v>0</v>
      </c>
      <c r="G90" s="225">
        <v>0</v>
      </c>
      <c r="H90" s="225">
        <v>0</v>
      </c>
      <c r="I90" s="295" t="s">
        <v>236</v>
      </c>
    </row>
    <row r="91" spans="1:9" ht="25.4" customHeight="1">
      <c r="A91" s="73"/>
      <c r="B91" s="129"/>
      <c r="C91" s="130" t="s">
        <v>312</v>
      </c>
      <c r="D91" s="142" t="s">
        <v>272</v>
      </c>
      <c r="E91" s="142">
        <v>1</v>
      </c>
      <c r="F91" s="142">
        <v>300</v>
      </c>
      <c r="G91" s="222">
        <v>7</v>
      </c>
      <c r="H91" s="226">
        <f t="shared" ref="H91" si="6">E91*F91*G91</f>
        <v>2100</v>
      </c>
      <c r="I91" s="144" t="s">
        <v>420</v>
      </c>
    </row>
    <row r="92" spans="1:9" ht="25.4" customHeight="1">
      <c r="A92" s="73"/>
      <c r="B92" s="129"/>
      <c r="C92" s="130" t="s">
        <v>237</v>
      </c>
      <c r="D92" s="125" t="s">
        <v>238</v>
      </c>
      <c r="E92" s="125">
        <v>1</v>
      </c>
      <c r="F92" s="125">
        <v>200</v>
      </c>
      <c r="G92" s="226">
        <v>35</v>
      </c>
      <c r="H92" s="226">
        <f t="shared" si="5"/>
        <v>7000</v>
      </c>
      <c r="I92" s="131"/>
    </row>
    <row r="93" spans="1:9" ht="25.4" customHeight="1">
      <c r="A93" s="73"/>
      <c r="B93" s="129"/>
      <c r="C93" s="130" t="s">
        <v>239</v>
      </c>
      <c r="D93" s="125" t="s">
        <v>238</v>
      </c>
      <c r="E93" s="125">
        <v>5</v>
      </c>
      <c r="F93" s="125">
        <v>14</v>
      </c>
      <c r="G93" s="226">
        <v>10</v>
      </c>
      <c r="H93" s="226">
        <f t="shared" si="5"/>
        <v>700</v>
      </c>
      <c r="I93" s="141" t="s">
        <v>240</v>
      </c>
    </row>
    <row r="94" spans="1:9" ht="25.4" customHeight="1">
      <c r="A94" s="73"/>
      <c r="B94" s="129"/>
      <c r="C94" s="130" t="s">
        <v>241</v>
      </c>
      <c r="D94" s="142" t="s">
        <v>242</v>
      </c>
      <c r="E94" s="125">
        <v>5</v>
      </c>
      <c r="F94" s="125">
        <v>14</v>
      </c>
      <c r="G94" s="226">
        <v>5</v>
      </c>
      <c r="H94" s="226">
        <f t="shared" si="5"/>
        <v>350</v>
      </c>
      <c r="I94" s="141" t="s">
        <v>240</v>
      </c>
    </row>
    <row r="95" spans="1:9" ht="25.4" customHeight="1">
      <c r="A95" s="73"/>
      <c r="B95" s="129"/>
      <c r="C95" s="130" t="s">
        <v>243</v>
      </c>
      <c r="D95" s="142" t="s">
        <v>242</v>
      </c>
      <c r="E95" s="125">
        <v>5</v>
      </c>
      <c r="F95" s="125">
        <v>14</v>
      </c>
      <c r="G95" s="226">
        <v>3</v>
      </c>
      <c r="H95" s="226">
        <f t="shared" si="5"/>
        <v>210</v>
      </c>
      <c r="I95" s="141" t="s">
        <v>240</v>
      </c>
    </row>
    <row r="96" spans="1:9" ht="25.4" customHeight="1">
      <c r="A96" s="73"/>
      <c r="B96" s="129"/>
      <c r="C96" s="130" t="s">
        <v>244</v>
      </c>
      <c r="D96" s="142" t="s">
        <v>238</v>
      </c>
      <c r="E96" s="125">
        <v>5</v>
      </c>
      <c r="F96" s="125">
        <v>14</v>
      </c>
      <c r="G96" s="226">
        <v>15</v>
      </c>
      <c r="H96" s="226">
        <f t="shared" si="5"/>
        <v>1050</v>
      </c>
      <c r="I96" s="141" t="s">
        <v>240</v>
      </c>
    </row>
    <row r="97" spans="1:9" ht="25.4" customHeight="1">
      <c r="A97" s="73"/>
      <c r="B97" s="129"/>
      <c r="C97" s="130" t="s">
        <v>245</v>
      </c>
      <c r="D97" s="142" t="s">
        <v>246</v>
      </c>
      <c r="E97" s="125">
        <v>5</v>
      </c>
      <c r="F97" s="125">
        <v>14</v>
      </c>
      <c r="G97" s="226">
        <v>14</v>
      </c>
      <c r="H97" s="226">
        <f t="shared" si="5"/>
        <v>980</v>
      </c>
      <c r="I97" s="141" t="s">
        <v>240</v>
      </c>
    </row>
    <row r="98" spans="1:9" ht="25.4" customHeight="1">
      <c r="A98" s="73"/>
      <c r="B98" s="129"/>
      <c r="C98" s="130" t="s">
        <v>247</v>
      </c>
      <c r="D98" s="142" t="s">
        <v>242</v>
      </c>
      <c r="E98" s="142">
        <v>1</v>
      </c>
      <c r="F98" s="142">
        <v>15</v>
      </c>
      <c r="G98" s="226">
        <v>100</v>
      </c>
      <c r="H98" s="226">
        <f t="shared" si="5"/>
        <v>1500</v>
      </c>
      <c r="I98" s="141" t="s">
        <v>248</v>
      </c>
    </row>
    <row r="99" spans="1:9" ht="25.4" customHeight="1">
      <c r="A99" s="73"/>
      <c r="B99" s="129"/>
      <c r="C99" s="143" t="s">
        <v>249</v>
      </c>
      <c r="D99" s="142" t="s">
        <v>238</v>
      </c>
      <c r="E99" s="142">
        <v>1</v>
      </c>
      <c r="F99" s="142">
        <v>168</v>
      </c>
      <c r="G99" s="226">
        <v>5</v>
      </c>
      <c r="H99" s="226">
        <f t="shared" si="5"/>
        <v>840</v>
      </c>
      <c r="I99" s="141" t="s">
        <v>240</v>
      </c>
    </row>
    <row r="100" spans="1:9" ht="25.4" customHeight="1">
      <c r="A100" s="73"/>
      <c r="B100" s="129"/>
      <c r="C100" s="130" t="s">
        <v>250</v>
      </c>
      <c r="D100" s="125" t="s">
        <v>238</v>
      </c>
      <c r="E100" s="125">
        <v>1</v>
      </c>
      <c r="F100" s="125">
        <v>84</v>
      </c>
      <c r="G100" s="222">
        <v>5</v>
      </c>
      <c r="H100" s="226">
        <f t="shared" si="5"/>
        <v>420</v>
      </c>
      <c r="I100" s="141" t="s">
        <v>240</v>
      </c>
    </row>
    <row r="101" spans="1:9" ht="25.4" customHeight="1">
      <c r="A101" s="73"/>
      <c r="B101" s="129"/>
      <c r="C101" s="130" t="s">
        <v>251</v>
      </c>
      <c r="D101" s="125" t="s">
        <v>238</v>
      </c>
      <c r="E101" s="125">
        <v>1</v>
      </c>
      <c r="F101" s="125">
        <v>20</v>
      </c>
      <c r="G101" s="222">
        <v>50</v>
      </c>
      <c r="H101" s="226">
        <f t="shared" si="5"/>
        <v>1000</v>
      </c>
      <c r="I101" s="131" t="s">
        <v>252</v>
      </c>
    </row>
    <row r="102" spans="1:9" ht="25.4" customHeight="1">
      <c r="A102" s="73"/>
      <c r="B102" s="129"/>
      <c r="C102" s="130" t="s">
        <v>339</v>
      </c>
      <c r="D102" s="125" t="s">
        <v>238</v>
      </c>
      <c r="E102" s="125">
        <v>13</v>
      </c>
      <c r="F102" s="125">
        <v>14</v>
      </c>
      <c r="G102" s="222">
        <v>350</v>
      </c>
      <c r="H102" s="226">
        <f t="shared" si="5"/>
        <v>63700</v>
      </c>
      <c r="I102" s="131"/>
    </row>
    <row r="103" spans="1:9" ht="25.4" customHeight="1">
      <c r="A103" s="73"/>
      <c r="B103" s="129"/>
      <c r="C103" s="130" t="s">
        <v>340</v>
      </c>
      <c r="D103" s="125" t="s">
        <v>238</v>
      </c>
      <c r="E103" s="125">
        <v>1</v>
      </c>
      <c r="F103" s="125">
        <v>20</v>
      </c>
      <c r="G103" s="222">
        <v>50</v>
      </c>
      <c r="H103" s="226">
        <f t="shared" si="5"/>
        <v>1000</v>
      </c>
      <c r="I103" s="131"/>
    </row>
    <row r="104" spans="1:9" ht="25.4" customHeight="1">
      <c r="A104" s="73"/>
      <c r="B104" s="129"/>
      <c r="C104" s="130" t="s">
        <v>317</v>
      </c>
      <c r="D104" s="125" t="s">
        <v>238</v>
      </c>
      <c r="E104" s="125">
        <v>13</v>
      </c>
      <c r="F104" s="125">
        <v>14</v>
      </c>
      <c r="G104" s="222">
        <v>150</v>
      </c>
      <c r="H104" s="226">
        <f t="shared" si="5"/>
        <v>27300</v>
      </c>
      <c r="I104" s="131"/>
    </row>
    <row r="105" spans="1:9" ht="26.15">
      <c r="A105" s="73"/>
      <c r="B105" s="129"/>
      <c r="C105" s="130" t="s">
        <v>253</v>
      </c>
      <c r="D105" s="125" t="s">
        <v>238</v>
      </c>
      <c r="E105" s="125">
        <v>1</v>
      </c>
      <c r="F105" s="125">
        <v>204</v>
      </c>
      <c r="G105" s="222">
        <v>5</v>
      </c>
      <c r="H105" s="226">
        <f t="shared" si="5"/>
        <v>1020</v>
      </c>
      <c r="I105" s="131" t="s">
        <v>254</v>
      </c>
    </row>
    <row r="106" spans="1:9" ht="25.4" customHeight="1">
      <c r="A106" s="73"/>
      <c r="B106" s="129"/>
      <c r="C106" s="130" t="s">
        <v>255</v>
      </c>
      <c r="D106" s="125" t="s">
        <v>238</v>
      </c>
      <c r="E106" s="125">
        <v>1</v>
      </c>
      <c r="F106" s="125">
        <v>6</v>
      </c>
      <c r="G106" s="222">
        <v>100</v>
      </c>
      <c r="H106" s="226">
        <f t="shared" si="5"/>
        <v>600</v>
      </c>
      <c r="I106" s="131" t="s">
        <v>256</v>
      </c>
    </row>
    <row r="107" spans="1:9" ht="25.4" customHeight="1">
      <c r="A107" s="73"/>
      <c r="B107" s="129"/>
      <c r="C107" s="130" t="s">
        <v>257</v>
      </c>
      <c r="D107" s="125" t="s">
        <v>238</v>
      </c>
      <c r="E107" s="125">
        <v>1</v>
      </c>
      <c r="F107" s="125">
        <v>168</v>
      </c>
      <c r="G107" s="222">
        <v>1</v>
      </c>
      <c r="H107" s="226">
        <f t="shared" si="5"/>
        <v>168</v>
      </c>
      <c r="I107" s="131" t="s">
        <v>258</v>
      </c>
    </row>
    <row r="108" spans="1:9" ht="25.4" customHeight="1">
      <c r="A108" s="73"/>
      <c r="B108" s="129"/>
      <c r="C108" s="130" t="s">
        <v>341</v>
      </c>
      <c r="D108" s="125" t="s">
        <v>238</v>
      </c>
      <c r="E108" s="125">
        <v>1</v>
      </c>
      <c r="F108" s="125">
        <v>180</v>
      </c>
      <c r="G108" s="222">
        <v>20</v>
      </c>
      <c r="H108" s="226">
        <f t="shared" si="5"/>
        <v>3600</v>
      </c>
      <c r="I108" s="131"/>
    </row>
    <row r="109" spans="1:9" ht="25.4" customHeight="1">
      <c r="A109" s="73"/>
      <c r="B109" s="129"/>
      <c r="C109" s="130" t="s">
        <v>259</v>
      </c>
      <c r="D109" s="125" t="s">
        <v>227</v>
      </c>
      <c r="E109" s="125">
        <v>1</v>
      </c>
      <c r="F109" s="125">
        <v>1</v>
      </c>
      <c r="G109" s="222">
        <v>500</v>
      </c>
      <c r="H109" s="226">
        <f t="shared" si="5"/>
        <v>500</v>
      </c>
      <c r="I109" s="131"/>
    </row>
    <row r="110" spans="1:9" ht="25.4" customHeight="1">
      <c r="A110" s="73"/>
      <c r="B110" s="129"/>
      <c r="C110" s="130" t="s">
        <v>260</v>
      </c>
      <c r="D110" s="125" t="s">
        <v>238</v>
      </c>
      <c r="E110" s="125">
        <v>1</v>
      </c>
      <c r="F110" s="125">
        <v>560</v>
      </c>
      <c r="G110" s="222">
        <v>10</v>
      </c>
      <c r="H110" s="226">
        <f t="shared" si="5"/>
        <v>5600</v>
      </c>
      <c r="I110" s="131" t="s">
        <v>261</v>
      </c>
    </row>
    <row r="111" spans="1:9" ht="50.25" customHeight="1">
      <c r="A111" s="73"/>
      <c r="B111" s="129"/>
      <c r="C111" s="130" t="s">
        <v>262</v>
      </c>
      <c r="D111" s="125" t="s">
        <v>238</v>
      </c>
      <c r="E111" s="125">
        <v>1</v>
      </c>
      <c r="F111" s="125">
        <v>340</v>
      </c>
      <c r="G111" s="222">
        <v>5</v>
      </c>
      <c r="H111" s="226">
        <f t="shared" si="5"/>
        <v>1700</v>
      </c>
      <c r="I111" s="131" t="s">
        <v>263</v>
      </c>
    </row>
    <row r="112" spans="1:9" ht="40.5" customHeight="1">
      <c r="A112" s="73"/>
      <c r="B112" s="129"/>
      <c r="C112" s="130" t="s">
        <v>321</v>
      </c>
      <c r="D112" s="125" t="s">
        <v>238</v>
      </c>
      <c r="E112" s="125">
        <v>1</v>
      </c>
      <c r="F112" s="125">
        <v>360</v>
      </c>
      <c r="G112" s="222">
        <v>3</v>
      </c>
      <c r="H112" s="226">
        <f t="shared" si="5"/>
        <v>1080</v>
      </c>
      <c r="I112" s="131" t="s">
        <v>264</v>
      </c>
    </row>
    <row r="113" spans="1:9" ht="40.5" customHeight="1">
      <c r="A113" s="73"/>
      <c r="B113" s="129"/>
      <c r="C113" s="130" t="s">
        <v>342</v>
      </c>
      <c r="D113" s="125" t="s">
        <v>238</v>
      </c>
      <c r="E113" s="125">
        <v>1</v>
      </c>
      <c r="F113" s="125">
        <v>1</v>
      </c>
      <c r="G113" s="222">
        <v>200</v>
      </c>
      <c r="H113" s="226">
        <f t="shared" si="5"/>
        <v>200</v>
      </c>
      <c r="I113" s="131"/>
    </row>
    <row r="114" spans="1:9" ht="40.5" customHeight="1">
      <c r="A114" s="73"/>
      <c r="B114" s="129"/>
      <c r="C114" s="130" t="s">
        <v>343</v>
      </c>
      <c r="D114" s="125" t="s">
        <v>238</v>
      </c>
      <c r="E114" s="125">
        <v>1</v>
      </c>
      <c r="F114" s="125">
        <v>30</v>
      </c>
      <c r="G114" s="222">
        <v>45</v>
      </c>
      <c r="H114" s="226">
        <f t="shared" si="5"/>
        <v>1350</v>
      </c>
      <c r="I114" s="131"/>
    </row>
    <row r="115" spans="1:9" ht="40.5" customHeight="1">
      <c r="A115" s="73"/>
      <c r="B115" s="129"/>
      <c r="C115" s="130" t="s">
        <v>344</v>
      </c>
      <c r="D115" s="125" t="s">
        <v>238</v>
      </c>
      <c r="E115" s="125">
        <v>1</v>
      </c>
      <c r="F115" s="125">
        <v>120</v>
      </c>
      <c r="G115" s="222">
        <v>5</v>
      </c>
      <c r="H115" s="226">
        <f t="shared" si="5"/>
        <v>600</v>
      </c>
      <c r="I115" s="131" t="s">
        <v>346</v>
      </c>
    </row>
    <row r="116" spans="1:9" ht="40.5" customHeight="1">
      <c r="A116" s="73"/>
      <c r="B116" s="129"/>
      <c r="C116" s="130" t="s">
        <v>345</v>
      </c>
      <c r="D116" s="125" t="s">
        <v>238</v>
      </c>
      <c r="E116" s="125">
        <v>1</v>
      </c>
      <c r="F116" s="125">
        <v>50</v>
      </c>
      <c r="G116" s="222">
        <v>350</v>
      </c>
      <c r="H116" s="226">
        <f>F116*G116</f>
        <v>17500</v>
      </c>
      <c r="I116" s="131"/>
    </row>
    <row r="117" spans="1:9" ht="33.75" customHeight="1">
      <c r="A117" s="73"/>
      <c r="B117" s="129"/>
      <c r="C117" s="130" t="s">
        <v>265</v>
      </c>
      <c r="D117" s="125" t="s">
        <v>238</v>
      </c>
      <c r="E117" s="125">
        <v>1</v>
      </c>
      <c r="F117" s="125">
        <v>8</v>
      </c>
      <c r="G117" s="222">
        <v>100</v>
      </c>
      <c r="H117" s="226">
        <f t="shared" si="5"/>
        <v>800</v>
      </c>
      <c r="I117" s="131" t="s">
        <v>266</v>
      </c>
    </row>
    <row r="118" spans="1:9" ht="33.75" customHeight="1">
      <c r="A118" s="73"/>
      <c r="B118" s="129"/>
      <c r="C118" s="130" t="s">
        <v>313</v>
      </c>
      <c r="D118" s="125" t="s">
        <v>238</v>
      </c>
      <c r="E118" s="125">
        <v>1</v>
      </c>
      <c r="F118" s="125">
        <v>1</v>
      </c>
      <c r="G118" s="222">
        <v>0</v>
      </c>
      <c r="H118" s="226">
        <v>0</v>
      </c>
      <c r="I118" s="131" t="s">
        <v>314</v>
      </c>
    </row>
    <row r="119" spans="1:9" ht="32.15" customHeight="1">
      <c r="A119" s="73"/>
      <c r="B119" s="129"/>
      <c r="C119" s="130" t="s">
        <v>267</v>
      </c>
      <c r="D119" s="125" t="s">
        <v>231</v>
      </c>
      <c r="E119" s="125">
        <v>13</v>
      </c>
      <c r="F119" s="125">
        <v>3</v>
      </c>
      <c r="G119" s="222">
        <v>600</v>
      </c>
      <c r="H119" s="226">
        <f t="shared" si="5"/>
        <v>23400</v>
      </c>
      <c r="I119" s="131" t="s">
        <v>315</v>
      </c>
    </row>
    <row r="120" spans="1:9" ht="30.65" customHeight="1">
      <c r="A120" s="73"/>
      <c r="B120" s="129"/>
      <c r="C120" s="144" t="s">
        <v>268</v>
      </c>
      <c r="D120" s="125" t="s">
        <v>231</v>
      </c>
      <c r="E120" s="125">
        <v>13</v>
      </c>
      <c r="F120" s="125">
        <v>3</v>
      </c>
      <c r="G120" s="222">
        <v>300</v>
      </c>
      <c r="H120" s="226">
        <f t="shared" si="5"/>
        <v>11700</v>
      </c>
      <c r="I120" s="131"/>
    </row>
    <row r="121" spans="1:9" ht="30.65" customHeight="1">
      <c r="A121" s="73"/>
      <c r="B121" s="129"/>
      <c r="C121" s="144" t="s">
        <v>269</v>
      </c>
      <c r="D121" s="142" t="s">
        <v>227</v>
      </c>
      <c r="E121" s="125">
        <v>1</v>
      </c>
      <c r="F121" s="125">
        <v>1</v>
      </c>
      <c r="G121" s="222">
        <v>10000</v>
      </c>
      <c r="H121" s="226">
        <f t="shared" si="5"/>
        <v>10000</v>
      </c>
      <c r="I121" s="131" t="s">
        <v>270</v>
      </c>
    </row>
    <row r="122" spans="1:9" ht="23.15" customHeight="1">
      <c r="A122" s="73"/>
      <c r="B122" s="129"/>
      <c r="C122" s="145" t="s">
        <v>271</v>
      </c>
      <c r="D122" s="142" t="s">
        <v>272</v>
      </c>
      <c r="E122" s="142">
        <v>1</v>
      </c>
      <c r="F122" s="142">
        <v>1200</v>
      </c>
      <c r="G122" s="222">
        <v>2.5</v>
      </c>
      <c r="H122" s="226">
        <f t="shared" si="5"/>
        <v>3000</v>
      </c>
      <c r="I122" s="144"/>
    </row>
    <row r="123" spans="1:9" ht="23.15" customHeight="1">
      <c r="A123" s="73"/>
      <c r="B123" s="129"/>
      <c r="C123" s="145" t="s">
        <v>273</v>
      </c>
      <c r="D123" s="142" t="s">
        <v>227</v>
      </c>
      <c r="E123" s="142">
        <v>1</v>
      </c>
      <c r="F123" s="142">
        <v>1</v>
      </c>
      <c r="G123" s="226">
        <v>4000</v>
      </c>
      <c r="H123" s="226">
        <f t="shared" si="5"/>
        <v>4000</v>
      </c>
      <c r="I123" s="145" t="s">
        <v>274</v>
      </c>
    </row>
    <row r="124" spans="1:9" ht="26.15">
      <c r="A124" s="73"/>
      <c r="B124" s="129"/>
      <c r="C124" s="130" t="s">
        <v>275</v>
      </c>
      <c r="D124" s="125" t="s">
        <v>238</v>
      </c>
      <c r="E124" s="125">
        <v>1</v>
      </c>
      <c r="F124" s="125">
        <v>200</v>
      </c>
      <c r="G124" s="222">
        <v>2</v>
      </c>
      <c r="H124" s="226">
        <f t="shared" si="5"/>
        <v>400</v>
      </c>
      <c r="I124" s="146" t="s">
        <v>276</v>
      </c>
    </row>
    <row r="125" spans="1:9" ht="23.15" customHeight="1">
      <c r="A125" s="73"/>
      <c r="B125" s="129"/>
      <c r="C125" s="130" t="s">
        <v>277</v>
      </c>
      <c r="D125" s="125" t="s">
        <v>278</v>
      </c>
      <c r="E125" s="125">
        <v>1</v>
      </c>
      <c r="F125" s="125">
        <v>170</v>
      </c>
      <c r="G125" s="222">
        <v>30</v>
      </c>
      <c r="H125" s="226">
        <f t="shared" si="5"/>
        <v>5100</v>
      </c>
      <c r="I125" s="131" t="s">
        <v>416</v>
      </c>
    </row>
    <row r="126" spans="1:9" ht="23.15" customHeight="1">
      <c r="A126" s="73"/>
      <c r="B126" s="129"/>
      <c r="C126" s="298" t="s">
        <v>421</v>
      </c>
      <c r="D126" s="125" t="s">
        <v>422</v>
      </c>
      <c r="E126" s="125">
        <v>1</v>
      </c>
      <c r="F126" s="125">
        <v>120</v>
      </c>
      <c r="G126" s="222">
        <v>200</v>
      </c>
      <c r="H126" s="226">
        <f t="shared" si="5"/>
        <v>24000</v>
      </c>
      <c r="I126" s="131" t="s">
        <v>423</v>
      </c>
    </row>
    <row r="127" spans="1:9" ht="23.15" customHeight="1">
      <c r="A127" s="73"/>
      <c r="B127" s="129"/>
      <c r="C127" s="298" t="s">
        <v>424</v>
      </c>
      <c r="D127" s="125" t="s">
        <v>425</v>
      </c>
      <c r="E127" s="125">
        <v>5</v>
      </c>
      <c r="F127" s="125">
        <v>300</v>
      </c>
      <c r="G127" s="222">
        <v>40</v>
      </c>
      <c r="H127" s="226">
        <f t="shared" si="5"/>
        <v>60000</v>
      </c>
      <c r="I127" s="131" t="s">
        <v>426</v>
      </c>
    </row>
    <row r="128" spans="1:9" ht="23.15" customHeight="1">
      <c r="A128" s="73"/>
      <c r="B128" s="147" t="s">
        <v>279</v>
      </c>
      <c r="C128" s="148"/>
      <c r="D128" s="148"/>
      <c r="E128" s="148"/>
      <c r="F128" s="148"/>
      <c r="G128" s="227"/>
      <c r="H128" s="227"/>
      <c r="I128" s="148"/>
    </row>
    <row r="129" spans="1:9" ht="23.15" customHeight="1">
      <c r="A129" s="73"/>
      <c r="B129" s="129"/>
      <c r="C129" s="145" t="s">
        <v>308</v>
      </c>
      <c r="D129" s="142" t="s">
        <v>229</v>
      </c>
      <c r="E129" s="142">
        <v>1</v>
      </c>
      <c r="F129" s="142">
        <v>5</v>
      </c>
      <c r="G129" s="222">
        <v>10000</v>
      </c>
      <c r="H129" s="222">
        <f>G129*F129*E129</f>
        <v>50000</v>
      </c>
      <c r="I129" s="145"/>
    </row>
    <row r="130" spans="1:9" ht="17.149999999999999">
      <c r="A130" s="73"/>
      <c r="B130" s="149"/>
      <c r="C130" s="150"/>
      <c r="D130" s="151"/>
      <c r="E130" s="114" t="s">
        <v>200</v>
      </c>
      <c r="F130" s="115" t="s">
        <v>126</v>
      </c>
      <c r="G130" s="219"/>
      <c r="H130" s="240">
        <f>SUM(H83:H129)</f>
        <v>486968</v>
      </c>
      <c r="I130" s="152"/>
    </row>
    <row r="131" spans="1:9" ht="21" customHeight="1">
      <c r="A131" s="153"/>
      <c r="B131" s="365" t="s">
        <v>280</v>
      </c>
      <c r="C131" s="366"/>
      <c r="D131" s="366"/>
      <c r="E131" s="366"/>
      <c r="F131" s="366"/>
      <c r="G131" s="228"/>
      <c r="H131" s="228"/>
      <c r="I131" s="154"/>
    </row>
    <row r="132" spans="1:9" ht="21.65" customHeight="1">
      <c r="A132" s="155"/>
      <c r="B132" s="156">
        <v>1</v>
      </c>
      <c r="C132" s="157" t="s">
        <v>281</v>
      </c>
      <c r="D132" s="158"/>
      <c r="E132" s="158"/>
      <c r="F132" s="158"/>
      <c r="G132" s="229"/>
      <c r="H132" s="229"/>
      <c r="I132" s="159"/>
    </row>
    <row r="133" spans="1:9" ht="23.15" customHeight="1">
      <c r="A133" s="160"/>
      <c r="B133" s="161" t="s">
        <v>127</v>
      </c>
      <c r="C133" s="162" t="s">
        <v>282</v>
      </c>
      <c r="D133" s="367"/>
      <c r="E133" s="367"/>
      <c r="F133" s="367"/>
      <c r="G133" s="367"/>
      <c r="H133" s="367"/>
      <c r="I133" s="368"/>
    </row>
    <row r="134" spans="1:9" ht="25.4" customHeight="1">
      <c r="A134" s="163"/>
      <c r="B134" s="164"/>
      <c r="C134" s="165" t="s">
        <v>307</v>
      </c>
      <c r="D134" s="166" t="s">
        <v>283</v>
      </c>
      <c r="E134" s="167" t="s">
        <v>284</v>
      </c>
      <c r="F134" s="167" t="s">
        <v>285</v>
      </c>
      <c r="G134" s="230"/>
      <c r="H134" s="230"/>
      <c r="I134" s="168" t="s">
        <v>286</v>
      </c>
    </row>
    <row r="135" spans="1:9" ht="25.4" customHeight="1">
      <c r="A135" s="160"/>
      <c r="B135" s="169"/>
      <c r="C135" s="170" t="s">
        <v>289</v>
      </c>
      <c r="D135" s="142" t="s">
        <v>227</v>
      </c>
      <c r="E135" s="125">
        <v>1</v>
      </c>
      <c r="F135" s="125">
        <v>1</v>
      </c>
      <c r="G135" s="222">
        <v>3000</v>
      </c>
      <c r="H135" s="222">
        <f t="shared" ref="H135:H136" si="7">G135*F135*E135</f>
        <v>3000</v>
      </c>
      <c r="I135" s="131"/>
    </row>
    <row r="136" spans="1:9" ht="25.4" customHeight="1">
      <c r="A136" s="160"/>
      <c r="B136" s="169"/>
      <c r="C136" s="170" t="s">
        <v>290</v>
      </c>
      <c r="D136" s="142" t="s">
        <v>227</v>
      </c>
      <c r="E136" s="125">
        <v>1</v>
      </c>
      <c r="F136" s="125">
        <v>1</v>
      </c>
      <c r="G136" s="222">
        <v>3000</v>
      </c>
      <c r="H136" s="222">
        <f t="shared" si="7"/>
        <v>3000</v>
      </c>
      <c r="I136" s="131"/>
    </row>
    <row r="137" spans="1:9" ht="25.4" customHeight="1">
      <c r="A137" s="160"/>
      <c r="B137" s="172"/>
      <c r="C137" s="173"/>
      <c r="D137" s="174"/>
      <c r="E137" s="175"/>
      <c r="F137" s="175"/>
      <c r="G137" s="231"/>
      <c r="H137" s="231"/>
      <c r="I137" s="176"/>
    </row>
    <row r="138" spans="1:9" ht="25.4" customHeight="1">
      <c r="A138" s="160"/>
      <c r="B138" s="169"/>
      <c r="C138" s="173"/>
      <c r="D138" s="174"/>
      <c r="E138" s="177" t="s">
        <v>291</v>
      </c>
      <c r="F138" s="177" t="s">
        <v>126</v>
      </c>
      <c r="G138" s="232"/>
      <c r="H138" s="232">
        <f>SUM(H135:H136)</f>
        <v>6000</v>
      </c>
      <c r="I138" s="178"/>
    </row>
    <row r="139" spans="1:9" ht="25.4" customHeight="1">
      <c r="A139" s="155"/>
      <c r="B139" s="156">
        <v>2</v>
      </c>
      <c r="C139" s="157" t="s">
        <v>292</v>
      </c>
      <c r="D139" s="158"/>
      <c r="E139" s="158"/>
      <c r="F139" s="158"/>
      <c r="G139" s="229"/>
      <c r="H139" s="229"/>
      <c r="I139" s="159"/>
    </row>
    <row r="140" spans="1:9" ht="25.4" customHeight="1">
      <c r="A140" s="160"/>
      <c r="B140" s="179">
        <v>1</v>
      </c>
      <c r="C140" s="162" t="s">
        <v>282</v>
      </c>
      <c r="D140" s="367"/>
      <c r="E140" s="367"/>
      <c r="F140" s="367"/>
      <c r="G140" s="367"/>
      <c r="H140" s="367"/>
      <c r="I140" s="368"/>
    </row>
    <row r="141" spans="1:9" ht="25.4" customHeight="1">
      <c r="A141" s="163"/>
      <c r="B141" s="180"/>
      <c r="C141" s="165" t="s">
        <v>293</v>
      </c>
      <c r="D141" s="166" t="s">
        <v>283</v>
      </c>
      <c r="E141" s="167" t="s">
        <v>284</v>
      </c>
      <c r="F141" s="167" t="s">
        <v>285</v>
      </c>
      <c r="G141" s="230"/>
      <c r="H141" s="230"/>
      <c r="I141" s="168" t="s">
        <v>294</v>
      </c>
    </row>
    <row r="142" spans="1:9" ht="25.4" customHeight="1">
      <c r="A142" s="160"/>
      <c r="B142" s="181"/>
      <c r="C142" s="170" t="s">
        <v>287</v>
      </c>
      <c r="D142" s="171" t="s">
        <v>295</v>
      </c>
      <c r="E142" s="142">
        <v>13</v>
      </c>
      <c r="F142" s="182">
        <v>1</v>
      </c>
      <c r="G142" s="233">
        <v>2000</v>
      </c>
      <c r="H142" s="233">
        <f>G142*F142*E142</f>
        <v>26000</v>
      </c>
      <c r="I142" s="131"/>
    </row>
    <row r="143" spans="1:9" ht="25.4" customHeight="1">
      <c r="A143" s="160"/>
      <c r="B143" s="181"/>
      <c r="C143" s="170" t="s">
        <v>288</v>
      </c>
      <c r="D143" s="171" t="s">
        <v>295</v>
      </c>
      <c r="E143" s="142">
        <v>13</v>
      </c>
      <c r="F143" s="182">
        <v>1</v>
      </c>
      <c r="G143" s="233">
        <v>1500</v>
      </c>
      <c r="H143" s="233">
        <f t="shared" ref="H143:H144" si="8">G143*F143*E143</f>
        <v>19500</v>
      </c>
      <c r="I143" s="131"/>
    </row>
    <row r="144" spans="1:9" ht="25.4" customHeight="1">
      <c r="A144" s="160"/>
      <c r="B144" s="181"/>
      <c r="C144" s="170" t="s">
        <v>316</v>
      </c>
      <c r="D144" s="171" t="s">
        <v>295</v>
      </c>
      <c r="E144" s="142">
        <v>13</v>
      </c>
      <c r="F144" s="182">
        <v>3</v>
      </c>
      <c r="G144" s="233">
        <v>1000</v>
      </c>
      <c r="H144" s="233">
        <f t="shared" si="8"/>
        <v>39000</v>
      </c>
      <c r="I144" s="131"/>
    </row>
    <row r="145" spans="1:9" ht="23.15" customHeight="1">
      <c r="A145" s="160"/>
      <c r="B145" s="172"/>
      <c r="C145" s="173"/>
      <c r="D145" s="174"/>
      <c r="E145" s="175"/>
      <c r="F145" s="175"/>
      <c r="G145" s="231"/>
      <c r="H145" s="231"/>
      <c r="I145" s="176"/>
    </row>
    <row r="146" spans="1:9" ht="25.4" customHeight="1">
      <c r="A146" s="160"/>
      <c r="B146" s="169"/>
      <c r="C146" s="173"/>
      <c r="D146" s="174"/>
      <c r="E146" s="177" t="s">
        <v>291</v>
      </c>
      <c r="F146" s="177" t="s">
        <v>126</v>
      </c>
      <c r="G146" s="232"/>
      <c r="H146" s="232">
        <f>SUM(H142:H144)</f>
        <v>84500</v>
      </c>
      <c r="I146" s="178"/>
    </row>
    <row r="147" spans="1:9" ht="25.4" customHeight="1">
      <c r="A147" s="155"/>
      <c r="B147" s="156">
        <v>3</v>
      </c>
      <c r="C147" s="157" t="s">
        <v>296</v>
      </c>
      <c r="D147" s="158"/>
      <c r="E147" s="158"/>
      <c r="F147" s="158"/>
      <c r="G147" s="229"/>
      <c r="H147" s="229"/>
      <c r="I147" s="159"/>
    </row>
    <row r="148" spans="1:9" ht="25.4" customHeight="1">
      <c r="A148" s="160"/>
      <c r="B148" s="179">
        <v>1</v>
      </c>
      <c r="C148" s="162" t="s">
        <v>282</v>
      </c>
      <c r="D148" s="367"/>
      <c r="E148" s="367"/>
      <c r="F148" s="367"/>
      <c r="G148" s="367"/>
      <c r="H148" s="367"/>
      <c r="I148" s="368"/>
    </row>
    <row r="149" spans="1:9" ht="25.4" customHeight="1">
      <c r="A149" s="163"/>
      <c r="B149" s="164"/>
      <c r="C149" s="165" t="s">
        <v>297</v>
      </c>
      <c r="D149" s="166" t="s">
        <v>283</v>
      </c>
      <c r="E149" s="167" t="s">
        <v>284</v>
      </c>
      <c r="F149" s="167" t="s">
        <v>285</v>
      </c>
      <c r="G149" s="230"/>
      <c r="H149" s="230"/>
      <c r="I149" s="168" t="s">
        <v>294</v>
      </c>
    </row>
    <row r="150" spans="1:9" ht="25.4" customHeight="1">
      <c r="A150" s="73"/>
      <c r="B150" s="187"/>
      <c r="C150" s="188" t="s">
        <v>299</v>
      </c>
      <c r="D150" s="189"/>
      <c r="E150" s="185"/>
      <c r="F150" s="185"/>
      <c r="G150" s="234"/>
      <c r="H150" s="234"/>
      <c r="I150" s="190"/>
    </row>
    <row r="151" spans="1:9" ht="25.4" customHeight="1">
      <c r="A151" s="73"/>
      <c r="B151" s="187"/>
      <c r="C151" s="188" t="s">
        <v>300</v>
      </c>
      <c r="D151" s="189"/>
      <c r="E151" s="185"/>
      <c r="F151" s="185"/>
      <c r="G151" s="234"/>
      <c r="H151" s="234"/>
      <c r="I151" s="190"/>
    </row>
    <row r="152" spans="1:9" ht="30" customHeight="1">
      <c r="A152" s="73"/>
      <c r="B152" s="183"/>
      <c r="C152" s="143" t="s">
        <v>298</v>
      </c>
      <c r="D152" s="184" t="s">
        <v>278</v>
      </c>
      <c r="E152" s="142">
        <v>2</v>
      </c>
      <c r="F152" s="142">
        <v>13</v>
      </c>
      <c r="G152" s="226">
        <f>1500</f>
        <v>1500</v>
      </c>
      <c r="H152" s="226">
        <f>G152*F152*E152</f>
        <v>39000</v>
      </c>
      <c r="I152" s="131"/>
    </row>
    <row r="153" spans="1:9" ht="25.4" customHeight="1">
      <c r="A153" s="73"/>
      <c r="B153" s="183"/>
      <c r="C153" s="143" t="s">
        <v>301</v>
      </c>
      <c r="D153" s="184" t="s">
        <v>278</v>
      </c>
      <c r="E153" s="142">
        <v>12</v>
      </c>
      <c r="F153" s="142">
        <v>7</v>
      </c>
      <c r="G153" s="222">
        <v>400</v>
      </c>
      <c r="H153" s="226">
        <f>G153*F153*E153</f>
        <v>33600</v>
      </c>
      <c r="I153" s="131"/>
    </row>
    <row r="154" spans="1:9" ht="25.4" customHeight="1">
      <c r="A154" s="73"/>
      <c r="B154" s="183"/>
      <c r="C154" s="186" t="s">
        <v>302</v>
      </c>
      <c r="D154" s="171" t="s">
        <v>278</v>
      </c>
      <c r="E154" s="142">
        <v>13</v>
      </c>
      <c r="F154" s="125">
        <v>13</v>
      </c>
      <c r="G154" s="222">
        <v>90</v>
      </c>
      <c r="H154" s="226">
        <f>G154*F154*E154</f>
        <v>15210</v>
      </c>
      <c r="I154" s="131"/>
    </row>
    <row r="155" spans="1:9" ht="20.149999999999999" customHeight="1">
      <c r="A155" s="73"/>
      <c r="B155" s="183"/>
      <c r="C155" s="186" t="s">
        <v>303</v>
      </c>
      <c r="D155" s="171" t="s">
        <v>278</v>
      </c>
      <c r="E155" s="142">
        <v>13</v>
      </c>
      <c r="F155" s="125">
        <v>1</v>
      </c>
      <c r="G155" s="222">
        <v>150</v>
      </c>
      <c r="H155" s="226">
        <f>G155*F155*E155</f>
        <v>1950</v>
      </c>
      <c r="I155" s="131"/>
    </row>
    <row r="156" spans="1:9">
      <c r="C156" s="192"/>
      <c r="D156" s="193"/>
      <c r="E156" s="193"/>
      <c r="F156" s="193"/>
      <c r="G156" s="235"/>
      <c r="H156" s="235"/>
      <c r="I156" s="194"/>
    </row>
    <row r="157" spans="1:9" ht="17.149999999999999">
      <c r="C157" s="173"/>
      <c r="D157" s="174"/>
      <c r="E157" s="177" t="s">
        <v>347</v>
      </c>
      <c r="F157" s="195" t="s">
        <v>126</v>
      </c>
      <c r="G157" s="236"/>
      <c r="H157" s="232">
        <f>SUM(H150:H155)</f>
        <v>89760</v>
      </c>
      <c r="I157" s="196"/>
    </row>
    <row r="158" spans="1:9" ht="17.149999999999999">
      <c r="C158" s="192"/>
      <c r="D158" s="193"/>
      <c r="E158" s="177" t="s">
        <v>304</v>
      </c>
      <c r="F158" s="177" t="s">
        <v>128</v>
      </c>
      <c r="G158" s="237"/>
      <c r="H158" s="246">
        <f>H157+H146+H138+H130+H80+H57</f>
        <v>1109443</v>
      </c>
      <c r="I158" s="197" t="s">
        <v>305</v>
      </c>
    </row>
    <row r="159" spans="1:9" ht="15.45">
      <c r="E159" s="177"/>
      <c r="H159" s="246"/>
    </row>
    <row r="160" spans="1:9" ht="15.45">
      <c r="E160" s="177"/>
      <c r="F160" s="177"/>
      <c r="H160" s="246"/>
    </row>
  </sheetData>
  <mergeCells count="13">
    <mergeCell ref="B1:I1"/>
    <mergeCell ref="B131:F131"/>
    <mergeCell ref="D133:I133"/>
    <mergeCell ref="D140:I140"/>
    <mergeCell ref="D148:I148"/>
    <mergeCell ref="B2:I2"/>
    <mergeCell ref="B5:I5"/>
    <mergeCell ref="B36:C36"/>
    <mergeCell ref="C40:C41"/>
    <mergeCell ref="C45:C46"/>
    <mergeCell ref="B58:I58"/>
    <mergeCell ref="B81:I81"/>
    <mergeCell ref="B3:I3"/>
  </mergeCells>
  <phoneticPr fontId="9" type="noConversion"/>
  <pageMargins left="0.7" right="0.7" top="0.75" bottom="0.75" header="0.3" footer="0.3"/>
  <pageSetup paperSize="9" scale="44" fitToHeight="0" orientation="portrait" r:id="rId1"/>
  <rowBreaks count="1" manualBreakCount="1">
    <brk id="14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K14"/>
  <sheetViews>
    <sheetView topLeftCell="A3" workbookViewId="0">
      <selection activeCell="I14" sqref="I14"/>
    </sheetView>
  </sheetViews>
  <sheetFormatPr defaultColWidth="7.85546875" defaultRowHeight="11.6"/>
  <cols>
    <col min="1" max="1" width="6.85546875" style="30" customWidth="1"/>
    <col min="2" max="2" width="28.640625" style="30" customWidth="1"/>
    <col min="3" max="3" width="34.2109375" style="30" customWidth="1"/>
    <col min="4" max="4" width="23.140625" style="30" customWidth="1"/>
    <col min="5" max="6" width="12.640625" style="31" customWidth="1"/>
    <col min="7" max="7" width="5.640625" style="30"/>
    <col min="8" max="8" width="7" style="32" customWidth="1"/>
    <col min="9" max="9" width="15.85546875" style="31"/>
    <col min="10" max="10" width="10.85546875" style="30" customWidth="1"/>
    <col min="11" max="16384" width="7.85546875" style="30"/>
  </cols>
  <sheetData>
    <row r="1" spans="1:11" s="28" customFormat="1">
      <c r="A1" s="33" t="s">
        <v>14</v>
      </c>
      <c r="B1" s="34" t="s">
        <v>15</v>
      </c>
      <c r="C1" s="34"/>
      <c r="D1" s="34"/>
      <c r="E1" s="381"/>
      <c r="F1" s="381"/>
      <c r="G1" s="381"/>
      <c r="H1" s="381"/>
      <c r="I1" s="51"/>
    </row>
    <row r="2" spans="1:11" s="28" customFormat="1">
      <c r="A2" s="33" t="s">
        <v>16</v>
      </c>
      <c r="B2" s="34"/>
      <c r="C2" s="35" t="s">
        <v>17</v>
      </c>
      <c r="D2" s="34"/>
      <c r="E2" s="381"/>
      <c r="F2" s="381"/>
      <c r="G2" s="381"/>
      <c r="H2" s="381"/>
      <c r="I2" s="51"/>
    </row>
    <row r="3" spans="1:11" s="28" customFormat="1">
      <c r="A3" s="33" t="s">
        <v>18</v>
      </c>
      <c r="B3" s="34"/>
      <c r="C3" s="34" t="s">
        <v>19</v>
      </c>
      <c r="D3" s="34"/>
      <c r="E3" s="381"/>
      <c r="F3" s="381"/>
      <c r="G3" s="381"/>
      <c r="H3" s="381"/>
      <c r="I3" s="51"/>
    </row>
    <row r="4" spans="1:11" s="28" customFormat="1" ht="14.25" customHeight="1">
      <c r="A4" s="36" t="s">
        <v>20</v>
      </c>
      <c r="B4" s="37" t="s">
        <v>21</v>
      </c>
      <c r="C4" s="34"/>
      <c r="D4" s="34"/>
      <c r="E4" s="34"/>
      <c r="F4" s="34"/>
      <c r="G4" s="34"/>
      <c r="H4" s="34"/>
      <c r="I4" s="52"/>
    </row>
    <row r="5" spans="1:11" s="29" customFormat="1" ht="21" customHeight="1">
      <c r="A5" s="38" t="s">
        <v>22</v>
      </c>
      <c r="B5" s="39" t="s">
        <v>23</v>
      </c>
      <c r="C5" s="39" t="s">
        <v>24</v>
      </c>
      <c r="D5" s="39" t="s">
        <v>25</v>
      </c>
      <c r="E5" s="40" t="s">
        <v>26</v>
      </c>
      <c r="F5" s="41" t="s">
        <v>27</v>
      </c>
      <c r="G5" s="382" t="s">
        <v>28</v>
      </c>
      <c r="H5" s="383"/>
      <c r="I5" s="53" t="s">
        <v>29</v>
      </c>
      <c r="J5" s="54"/>
    </row>
    <row r="6" spans="1:11" s="29" customFormat="1" ht="21" customHeight="1">
      <c r="A6" s="42">
        <v>1.1000000000000001</v>
      </c>
      <c r="B6" s="43" t="s">
        <v>30</v>
      </c>
      <c r="C6" s="43"/>
      <c r="D6" s="43"/>
      <c r="E6" s="43"/>
      <c r="F6" s="43"/>
      <c r="G6" s="43"/>
      <c r="H6" s="43"/>
      <c r="I6" s="55"/>
    </row>
    <row r="7" spans="1:11" ht="26.25" customHeight="1">
      <c r="A7" s="44">
        <v>1</v>
      </c>
      <c r="B7" s="45" t="s">
        <v>31</v>
      </c>
      <c r="C7" s="46" t="s">
        <v>32</v>
      </c>
      <c r="D7" s="45"/>
      <c r="E7" s="47">
        <v>2880</v>
      </c>
      <c r="F7" s="47">
        <v>0.6</v>
      </c>
      <c r="G7" s="48">
        <v>32</v>
      </c>
      <c r="H7" s="49" t="s">
        <v>33</v>
      </c>
      <c r="I7" s="56">
        <f t="shared" ref="I7:I13" si="0">E7*F7*G7</f>
        <v>55296</v>
      </c>
    </row>
    <row r="8" spans="1:11" ht="26.25" customHeight="1">
      <c r="A8" s="44">
        <v>2</v>
      </c>
      <c r="B8" s="50" t="s">
        <v>31</v>
      </c>
      <c r="C8" s="46" t="s">
        <v>34</v>
      </c>
      <c r="D8" s="45"/>
      <c r="E8" s="47">
        <v>3080</v>
      </c>
      <c r="F8" s="47">
        <v>0.6</v>
      </c>
      <c r="G8" s="48">
        <v>8</v>
      </c>
      <c r="H8" s="49" t="s">
        <v>33</v>
      </c>
      <c r="I8" s="56">
        <f t="shared" si="0"/>
        <v>14784</v>
      </c>
    </row>
    <row r="9" spans="1:11" ht="26.25" customHeight="1">
      <c r="A9" s="44">
        <v>3</v>
      </c>
      <c r="B9" s="50" t="s">
        <v>31</v>
      </c>
      <c r="C9" s="46" t="s">
        <v>35</v>
      </c>
      <c r="D9" s="45"/>
      <c r="E9" s="47">
        <v>3640</v>
      </c>
      <c r="F9" s="47">
        <v>0.6</v>
      </c>
      <c r="G9" s="48">
        <v>2</v>
      </c>
      <c r="H9" s="49" t="s">
        <v>33</v>
      </c>
      <c r="I9" s="56">
        <f t="shared" si="0"/>
        <v>4368</v>
      </c>
    </row>
    <row r="10" spans="1:11" ht="26.25" customHeight="1">
      <c r="A10" s="44">
        <v>4</v>
      </c>
      <c r="B10" s="50" t="s">
        <v>31</v>
      </c>
      <c r="C10" s="46" t="s">
        <v>36</v>
      </c>
      <c r="D10" s="45"/>
      <c r="E10" s="47">
        <v>3340</v>
      </c>
      <c r="F10" s="47">
        <v>0.6</v>
      </c>
      <c r="G10" s="48">
        <v>1</v>
      </c>
      <c r="H10" s="49" t="s">
        <v>33</v>
      </c>
      <c r="I10" s="56">
        <f t="shared" si="0"/>
        <v>2004</v>
      </c>
    </row>
    <row r="11" spans="1:11" ht="26.25" customHeight="1">
      <c r="A11" s="44">
        <v>5</v>
      </c>
      <c r="B11" s="50" t="s">
        <v>31</v>
      </c>
      <c r="C11" s="46" t="s">
        <v>37</v>
      </c>
      <c r="D11" s="45"/>
      <c r="E11" s="47">
        <v>3820</v>
      </c>
      <c r="F11" s="47">
        <v>0.6</v>
      </c>
      <c r="G11" s="48">
        <v>3</v>
      </c>
      <c r="H11" s="49" t="s">
        <v>33</v>
      </c>
      <c r="I11" s="56">
        <f t="shared" si="0"/>
        <v>6876</v>
      </c>
    </row>
    <row r="12" spans="1:11" ht="26.25" customHeight="1">
      <c r="A12" s="44">
        <v>6</v>
      </c>
      <c r="B12" s="50" t="s">
        <v>31</v>
      </c>
      <c r="C12" s="46" t="s">
        <v>38</v>
      </c>
      <c r="D12" s="45"/>
      <c r="E12" s="47">
        <v>2240</v>
      </c>
      <c r="F12" s="47">
        <v>0.6</v>
      </c>
      <c r="G12" s="48">
        <v>1</v>
      </c>
      <c r="H12" s="49" t="s">
        <v>33</v>
      </c>
      <c r="I12" s="56">
        <f t="shared" si="0"/>
        <v>1344</v>
      </c>
    </row>
    <row r="13" spans="1:11" ht="26.25" customHeight="1">
      <c r="A13" s="44">
        <v>7</v>
      </c>
      <c r="B13" s="45" t="s">
        <v>39</v>
      </c>
      <c r="C13" s="46" t="s">
        <v>40</v>
      </c>
      <c r="D13" s="45"/>
      <c r="E13" s="47">
        <v>2880</v>
      </c>
      <c r="F13" s="47">
        <v>0.6</v>
      </c>
      <c r="G13" s="48">
        <v>10</v>
      </c>
      <c r="H13" s="49" t="s">
        <v>33</v>
      </c>
      <c r="I13" s="56">
        <f t="shared" si="0"/>
        <v>17280</v>
      </c>
    </row>
    <row r="14" spans="1:11" s="29" customFormat="1" ht="26.25" customHeight="1">
      <c r="A14" s="384" t="s">
        <v>41</v>
      </c>
      <c r="B14" s="385"/>
      <c r="C14" s="385"/>
      <c r="D14" s="385"/>
      <c r="E14" s="385"/>
      <c r="F14" s="385"/>
      <c r="G14" s="385"/>
      <c r="H14" s="386"/>
      <c r="I14" s="57">
        <f>SUM(I7:I13)</f>
        <v>101952</v>
      </c>
      <c r="J14" s="30"/>
      <c r="K14" s="30"/>
    </row>
  </sheetData>
  <mergeCells count="5">
    <mergeCell ref="E1:H1"/>
    <mergeCell ref="E2:H2"/>
    <mergeCell ref="E3:H3"/>
    <mergeCell ref="G5:H5"/>
    <mergeCell ref="A14:H14"/>
  </mergeCells>
  <phoneticPr fontId="4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49"/>
  <sheetViews>
    <sheetView topLeftCell="A13" workbookViewId="0">
      <selection activeCell="H10" sqref="H10"/>
    </sheetView>
  </sheetViews>
  <sheetFormatPr defaultColWidth="19.640625" defaultRowHeight="12.9"/>
  <cols>
    <col min="1" max="1" width="30.140625" style="4" customWidth="1" collapsed="1"/>
    <col min="2" max="2" width="17.5" style="5" customWidth="1" collapsed="1"/>
    <col min="3" max="3" width="31.640625" style="5"/>
    <col min="4" max="7" width="12.140625" style="6" customWidth="1"/>
    <col min="8" max="8" width="11.5" style="7" customWidth="1"/>
    <col min="9" max="16384" width="19.640625" style="4"/>
  </cols>
  <sheetData>
    <row r="1" spans="1:8" ht="46" customHeight="1">
      <c r="A1" s="402"/>
      <c r="B1" s="402"/>
      <c r="C1" s="402"/>
    </row>
    <row r="2" spans="1:8" ht="32.25" customHeight="1">
      <c r="A2" s="5" t="s">
        <v>42</v>
      </c>
      <c r="B2" s="403" t="s">
        <v>43</v>
      </c>
      <c r="C2" s="403"/>
      <c r="D2" s="403"/>
      <c r="E2" s="403"/>
    </row>
    <row r="3" spans="1:8">
      <c r="A3" s="5" t="s">
        <v>44</v>
      </c>
      <c r="B3" s="8" t="s">
        <v>45</v>
      </c>
    </row>
    <row r="4" spans="1:8">
      <c r="A4" s="5" t="s">
        <v>46</v>
      </c>
    </row>
    <row r="5" spans="1:8" ht="9.75" hidden="1" customHeight="1">
      <c r="A5" s="5" t="s">
        <v>8</v>
      </c>
    </row>
    <row r="6" spans="1:8" hidden="1">
      <c r="A6" s="5" t="s">
        <v>9</v>
      </c>
    </row>
    <row r="7" spans="1:8" s="1" customFormat="1">
      <c r="A7" s="404" t="s">
        <v>47</v>
      </c>
      <c r="B7" s="404"/>
      <c r="C7" s="9" t="s">
        <v>48</v>
      </c>
      <c r="D7" s="10" t="s">
        <v>49</v>
      </c>
      <c r="E7" s="10" t="s">
        <v>50</v>
      </c>
      <c r="F7" s="10" t="s">
        <v>51</v>
      </c>
      <c r="G7" s="10" t="s">
        <v>52</v>
      </c>
      <c r="H7" s="11" t="s">
        <v>53</v>
      </c>
    </row>
    <row r="8" spans="1:8" s="1" customFormat="1" ht="15.45">
      <c r="A8" s="405" t="s">
        <v>54</v>
      </c>
      <c r="B8" s="405"/>
      <c r="C8" s="405"/>
      <c r="D8" s="405"/>
      <c r="E8" s="405"/>
      <c r="F8" s="405"/>
      <c r="G8" s="12"/>
      <c r="H8" s="13"/>
    </row>
    <row r="9" spans="1:8" s="2" customFormat="1" ht="43.5" customHeight="1">
      <c r="A9" s="389" t="s">
        <v>55</v>
      </c>
      <c r="B9" s="394" t="s">
        <v>10</v>
      </c>
      <c r="C9" s="14" t="s">
        <v>56</v>
      </c>
      <c r="D9" s="15">
        <v>1000</v>
      </c>
      <c r="E9" s="15">
        <v>1</v>
      </c>
      <c r="F9" s="15">
        <v>25</v>
      </c>
      <c r="G9" s="15">
        <f t="shared" ref="G9:G17" si="0">D9*E9*F9</f>
        <v>25000</v>
      </c>
      <c r="H9" s="16"/>
    </row>
    <row r="10" spans="1:8" s="2" customFormat="1" ht="43.5" customHeight="1">
      <c r="A10" s="390"/>
      <c r="B10" s="395"/>
      <c r="C10" s="14" t="s">
        <v>57</v>
      </c>
      <c r="D10" s="15">
        <v>1000</v>
      </c>
      <c r="E10" s="15">
        <v>1</v>
      </c>
      <c r="F10" s="15">
        <v>78</v>
      </c>
      <c r="G10" s="15">
        <f t="shared" si="0"/>
        <v>78000</v>
      </c>
      <c r="H10" s="16"/>
    </row>
    <row r="11" spans="1:8" s="2" customFormat="1" ht="42.75" customHeight="1">
      <c r="A11" s="390"/>
      <c r="B11" s="395"/>
      <c r="C11" s="14" t="s">
        <v>58</v>
      </c>
      <c r="D11" s="15">
        <v>1000</v>
      </c>
      <c r="E11" s="15">
        <v>1</v>
      </c>
      <c r="F11" s="15">
        <v>75</v>
      </c>
      <c r="G11" s="15">
        <f t="shared" si="0"/>
        <v>75000</v>
      </c>
      <c r="H11" s="16"/>
    </row>
    <row r="12" spans="1:8" s="2" customFormat="1" ht="42.75" customHeight="1">
      <c r="A12" s="390"/>
      <c r="B12" s="395"/>
      <c r="C12" s="14" t="s">
        <v>59</v>
      </c>
      <c r="D12" s="15">
        <v>1000</v>
      </c>
      <c r="E12" s="15">
        <v>1</v>
      </c>
      <c r="F12" s="15">
        <v>24</v>
      </c>
      <c r="G12" s="15">
        <f t="shared" si="0"/>
        <v>24000</v>
      </c>
      <c r="H12" s="16"/>
    </row>
    <row r="13" spans="1:8" s="2" customFormat="1" ht="42.75" customHeight="1">
      <c r="A13" s="390"/>
      <c r="B13" s="395"/>
      <c r="C13" s="14" t="s">
        <v>60</v>
      </c>
      <c r="D13" s="15">
        <v>1000</v>
      </c>
      <c r="E13" s="15">
        <v>5</v>
      </c>
      <c r="F13" s="15">
        <v>5</v>
      </c>
      <c r="G13" s="15">
        <f t="shared" si="0"/>
        <v>25000</v>
      </c>
      <c r="H13" s="16"/>
    </row>
    <row r="14" spans="1:8" s="2" customFormat="1" ht="42.75" customHeight="1">
      <c r="A14" s="391"/>
      <c r="B14" s="396"/>
      <c r="C14" s="14" t="s">
        <v>61</v>
      </c>
      <c r="D14" s="15">
        <v>1000</v>
      </c>
      <c r="E14" s="15">
        <v>2</v>
      </c>
      <c r="F14" s="15">
        <v>2</v>
      </c>
      <c r="G14" s="15">
        <f t="shared" si="0"/>
        <v>4000</v>
      </c>
      <c r="H14" s="16"/>
    </row>
    <row r="15" spans="1:8" s="2" customFormat="1" ht="30.75" customHeight="1">
      <c r="A15" s="389" t="s">
        <v>62</v>
      </c>
      <c r="B15" s="394"/>
      <c r="C15" s="14" t="s">
        <v>63</v>
      </c>
      <c r="D15" s="15">
        <v>30000</v>
      </c>
      <c r="E15" s="17">
        <v>1</v>
      </c>
      <c r="F15" s="17">
        <v>5</v>
      </c>
      <c r="G15" s="15">
        <f t="shared" si="0"/>
        <v>150000</v>
      </c>
      <c r="H15" s="16"/>
    </row>
    <row r="16" spans="1:8" s="2" customFormat="1" ht="28" customHeight="1">
      <c r="A16" s="391"/>
      <c r="B16" s="396"/>
      <c r="C16" s="14" t="s">
        <v>11</v>
      </c>
      <c r="D16" s="15">
        <v>150</v>
      </c>
      <c r="E16" s="17">
        <v>1</v>
      </c>
      <c r="F16" s="17">
        <v>102</v>
      </c>
      <c r="G16" s="15">
        <f t="shared" si="0"/>
        <v>15300</v>
      </c>
      <c r="H16" s="16"/>
    </row>
    <row r="17" spans="1:8" s="2" customFormat="1" ht="89.25" customHeight="1">
      <c r="A17" s="392" t="s">
        <v>64</v>
      </c>
      <c r="B17" s="18" t="s">
        <v>65</v>
      </c>
      <c r="C17" s="19" t="s">
        <v>66</v>
      </c>
      <c r="D17" s="15">
        <v>300</v>
      </c>
      <c r="E17" s="15">
        <v>1</v>
      </c>
      <c r="F17" s="17">
        <v>222</v>
      </c>
      <c r="G17" s="15">
        <f t="shared" si="0"/>
        <v>66600</v>
      </c>
      <c r="H17" s="16"/>
    </row>
    <row r="18" spans="1:8" s="2" customFormat="1" ht="33.75" customHeight="1">
      <c r="A18" s="393"/>
      <c r="B18" s="16"/>
      <c r="C18" s="20"/>
      <c r="D18" s="21"/>
      <c r="E18" s="15"/>
      <c r="F18" s="17"/>
      <c r="G18" s="15"/>
      <c r="H18" s="16"/>
    </row>
    <row r="19" spans="1:8" s="2" customFormat="1" ht="27.75" customHeight="1">
      <c r="A19" s="16" t="s">
        <v>67</v>
      </c>
      <c r="B19" s="16" t="s">
        <v>68</v>
      </c>
      <c r="C19" s="19"/>
      <c r="D19" s="15">
        <v>4000</v>
      </c>
      <c r="E19" s="15">
        <v>6</v>
      </c>
      <c r="F19" s="15">
        <v>1</v>
      </c>
      <c r="G19" s="15">
        <f>D19*E19*F19</f>
        <v>24000</v>
      </c>
      <c r="H19" s="16"/>
    </row>
    <row r="20" spans="1:8" s="1" customFormat="1" ht="15" customHeight="1">
      <c r="A20" s="400" t="s">
        <v>69</v>
      </c>
      <c r="B20" s="400"/>
      <c r="C20" s="400"/>
      <c r="D20" s="400"/>
      <c r="E20" s="400"/>
      <c r="F20" s="400"/>
      <c r="G20" s="22"/>
      <c r="H20" s="22"/>
    </row>
    <row r="21" spans="1:8" s="1" customFormat="1" ht="15" customHeight="1">
      <c r="A21" s="401" t="s">
        <v>70</v>
      </c>
      <c r="B21" s="401"/>
      <c r="C21" s="19" t="s">
        <v>71</v>
      </c>
      <c r="D21" s="15">
        <v>1500</v>
      </c>
      <c r="E21" s="15">
        <v>1</v>
      </c>
      <c r="F21" s="15">
        <v>1</v>
      </c>
      <c r="G21" s="15">
        <f>D21*E21*F21</f>
        <v>1500</v>
      </c>
      <c r="H21" s="19"/>
    </row>
    <row r="22" spans="1:8" s="2" customFormat="1" ht="14.25" customHeight="1">
      <c r="A22" s="397" t="s">
        <v>72</v>
      </c>
      <c r="B22" s="397"/>
      <c r="C22" s="19" t="s">
        <v>73</v>
      </c>
      <c r="D22" s="15">
        <v>600</v>
      </c>
      <c r="E22" s="15">
        <v>1</v>
      </c>
      <c r="F22" s="15">
        <v>3</v>
      </c>
      <c r="G22" s="15">
        <f>D22*E22*F22</f>
        <v>1800</v>
      </c>
      <c r="H22" s="19"/>
    </row>
    <row r="23" spans="1:8" s="2" customFormat="1" ht="14.25" customHeight="1">
      <c r="A23" s="397"/>
      <c r="B23" s="397"/>
      <c r="C23" s="19" t="s">
        <v>74</v>
      </c>
      <c r="D23" s="15">
        <v>1100</v>
      </c>
      <c r="E23" s="15">
        <v>1</v>
      </c>
      <c r="F23" s="15">
        <v>1</v>
      </c>
      <c r="G23" s="15">
        <f>D22*E23*F22</f>
        <v>1800</v>
      </c>
      <c r="H23" s="19"/>
    </row>
    <row r="24" spans="1:8" s="2" customFormat="1">
      <c r="A24" s="397" t="s">
        <v>75</v>
      </c>
      <c r="B24" s="397"/>
      <c r="C24" s="19" t="s">
        <v>76</v>
      </c>
      <c r="D24" s="15">
        <v>2800</v>
      </c>
      <c r="E24" s="17">
        <v>1</v>
      </c>
      <c r="F24" s="15">
        <v>2</v>
      </c>
      <c r="G24" s="17">
        <f>D23*E24*F23</f>
        <v>1100</v>
      </c>
      <c r="H24" s="19"/>
    </row>
    <row r="25" spans="1:8" s="2" customFormat="1" ht="14.25" customHeight="1">
      <c r="A25" s="397" t="s">
        <v>77</v>
      </c>
      <c r="B25" s="397"/>
      <c r="C25" s="19" t="s">
        <v>78</v>
      </c>
      <c r="D25" s="15">
        <v>1000</v>
      </c>
      <c r="E25" s="15">
        <v>1</v>
      </c>
      <c r="F25" s="15">
        <v>1</v>
      </c>
      <c r="G25" s="15">
        <f>D24*E25*F24</f>
        <v>5600</v>
      </c>
      <c r="H25" s="19"/>
    </row>
    <row r="26" spans="1:8" s="2" customFormat="1" ht="14.25" customHeight="1">
      <c r="A26" s="397"/>
      <c r="B26" s="397"/>
      <c r="C26" s="20" t="s">
        <v>79</v>
      </c>
      <c r="D26" s="15">
        <v>1500</v>
      </c>
      <c r="E26" s="15">
        <v>1</v>
      </c>
      <c r="F26" s="17">
        <v>1</v>
      </c>
      <c r="G26" s="15">
        <f>D25*E26*F25</f>
        <v>1000</v>
      </c>
      <c r="H26" s="19"/>
    </row>
    <row r="27" spans="1:8" s="2" customFormat="1">
      <c r="A27" s="397" t="s">
        <v>80</v>
      </c>
      <c r="B27" s="397"/>
      <c r="C27" s="19" t="s">
        <v>81</v>
      </c>
      <c r="D27" s="15">
        <v>1000</v>
      </c>
      <c r="E27" s="15">
        <v>1</v>
      </c>
      <c r="F27" s="15">
        <v>2</v>
      </c>
      <c r="G27" s="15">
        <f>D27*E27*F27</f>
        <v>2000</v>
      </c>
      <c r="H27" s="19"/>
    </row>
    <row r="28" spans="1:8" s="2" customFormat="1" ht="14.25" customHeight="1">
      <c r="A28" s="397"/>
      <c r="B28" s="397"/>
      <c r="C28" s="19" t="s">
        <v>74</v>
      </c>
      <c r="D28" s="15">
        <v>1100</v>
      </c>
      <c r="E28" s="15">
        <v>1</v>
      </c>
      <c r="F28" s="15">
        <v>1</v>
      </c>
      <c r="G28" s="15">
        <f>D28*E28*F28</f>
        <v>1100</v>
      </c>
      <c r="H28" s="19"/>
    </row>
    <row r="29" spans="1:8" s="2" customFormat="1" ht="14.25" customHeight="1">
      <c r="A29" s="397"/>
      <c r="B29" s="397"/>
      <c r="C29" s="20" t="s">
        <v>79</v>
      </c>
      <c r="D29" s="15">
        <v>1500</v>
      </c>
      <c r="E29" s="17">
        <v>1</v>
      </c>
      <c r="F29" s="17">
        <v>2</v>
      </c>
      <c r="G29" s="17">
        <f>D29*E29*F29</f>
        <v>3000</v>
      </c>
      <c r="H29" s="19"/>
    </row>
    <row r="30" spans="1:8" s="2" customFormat="1" ht="14.25" customHeight="1">
      <c r="A30" s="397" t="s">
        <v>82</v>
      </c>
      <c r="B30" s="397"/>
      <c r="C30" s="19" t="s">
        <v>83</v>
      </c>
      <c r="D30" s="15">
        <v>4500</v>
      </c>
      <c r="E30" s="15">
        <v>1</v>
      </c>
      <c r="F30" s="15">
        <v>2</v>
      </c>
      <c r="G30" s="15">
        <f t="shared" ref="G30:G38" si="1">D30*E30*F30</f>
        <v>9000</v>
      </c>
      <c r="H30" s="19"/>
    </row>
    <row r="31" spans="1:8" s="2" customFormat="1">
      <c r="A31" s="397" t="s">
        <v>84</v>
      </c>
      <c r="B31" s="397"/>
      <c r="C31" s="19" t="s">
        <v>78</v>
      </c>
      <c r="D31" s="15">
        <v>1000</v>
      </c>
      <c r="E31" s="15">
        <v>1</v>
      </c>
      <c r="F31" s="15">
        <v>3</v>
      </c>
      <c r="G31" s="15">
        <f t="shared" si="1"/>
        <v>3000</v>
      </c>
      <c r="H31" s="19"/>
    </row>
    <row r="32" spans="1:8" s="2" customFormat="1" ht="14.25" customHeight="1">
      <c r="A32" s="397"/>
      <c r="B32" s="397"/>
      <c r="C32" s="19" t="s">
        <v>74</v>
      </c>
      <c r="D32" s="15">
        <v>1100</v>
      </c>
      <c r="E32" s="15">
        <v>1</v>
      </c>
      <c r="F32" s="15">
        <v>1</v>
      </c>
      <c r="G32" s="15">
        <f t="shared" si="1"/>
        <v>1100</v>
      </c>
      <c r="H32" s="19"/>
    </row>
    <row r="33" spans="1:8" s="2" customFormat="1" ht="14.25" customHeight="1">
      <c r="A33" s="397" t="s">
        <v>85</v>
      </c>
      <c r="B33" s="397"/>
      <c r="C33" s="19" t="s">
        <v>73</v>
      </c>
      <c r="D33" s="15">
        <v>600</v>
      </c>
      <c r="E33" s="15">
        <v>1</v>
      </c>
      <c r="F33" s="15">
        <v>3</v>
      </c>
      <c r="G33" s="15">
        <f t="shared" si="1"/>
        <v>1800</v>
      </c>
      <c r="H33" s="19"/>
    </row>
    <row r="34" spans="1:8" s="2" customFormat="1" ht="14.25" customHeight="1">
      <c r="A34" s="397"/>
      <c r="B34" s="397"/>
      <c r="C34" s="19" t="s">
        <v>74</v>
      </c>
      <c r="D34" s="15">
        <v>1100</v>
      </c>
      <c r="E34" s="15">
        <v>1</v>
      </c>
      <c r="F34" s="15">
        <v>1</v>
      </c>
      <c r="G34" s="15">
        <f t="shared" si="1"/>
        <v>1100</v>
      </c>
      <c r="H34" s="19"/>
    </row>
    <row r="35" spans="1:8" s="2" customFormat="1" ht="14.25" customHeight="1">
      <c r="A35" s="397" t="s">
        <v>86</v>
      </c>
      <c r="B35" s="397"/>
      <c r="C35" s="19" t="s">
        <v>87</v>
      </c>
      <c r="D35" s="15">
        <v>600</v>
      </c>
      <c r="E35" s="15">
        <v>1</v>
      </c>
      <c r="F35" s="15">
        <v>3</v>
      </c>
      <c r="G35" s="15">
        <f t="shared" si="1"/>
        <v>1800</v>
      </c>
      <c r="H35" s="19"/>
    </row>
    <row r="36" spans="1:8" s="2" customFormat="1" ht="14.25" customHeight="1">
      <c r="A36" s="397"/>
      <c r="B36" s="397"/>
      <c r="C36" s="19" t="s">
        <v>74</v>
      </c>
      <c r="D36" s="15">
        <v>1100</v>
      </c>
      <c r="E36" s="15">
        <v>1</v>
      </c>
      <c r="F36" s="15">
        <v>1</v>
      </c>
      <c r="G36" s="15">
        <f t="shared" si="1"/>
        <v>1100</v>
      </c>
      <c r="H36" s="19"/>
    </row>
    <row r="37" spans="1:8" s="2" customFormat="1">
      <c r="A37" s="397" t="s">
        <v>88</v>
      </c>
      <c r="B37" s="397"/>
      <c r="C37" s="19" t="s">
        <v>78</v>
      </c>
      <c r="D37" s="15">
        <v>1000</v>
      </c>
      <c r="E37" s="15">
        <v>1</v>
      </c>
      <c r="F37" s="15">
        <v>3</v>
      </c>
      <c r="G37" s="15">
        <f t="shared" si="1"/>
        <v>3000</v>
      </c>
      <c r="H37" s="19"/>
    </row>
    <row r="38" spans="1:8" s="2" customFormat="1" ht="14.25" customHeight="1">
      <c r="A38" s="397"/>
      <c r="B38" s="397"/>
      <c r="C38" s="19" t="s">
        <v>74</v>
      </c>
      <c r="D38" s="15">
        <v>1100</v>
      </c>
      <c r="E38" s="15">
        <v>1</v>
      </c>
      <c r="F38" s="15">
        <v>1</v>
      </c>
      <c r="G38" s="15">
        <f t="shared" si="1"/>
        <v>1100</v>
      </c>
      <c r="H38" s="19"/>
    </row>
    <row r="39" spans="1:8" s="2" customFormat="1" ht="16.5" customHeight="1">
      <c r="A39" s="400" t="s">
        <v>89</v>
      </c>
      <c r="B39" s="400"/>
      <c r="C39" s="400"/>
      <c r="D39" s="400"/>
      <c r="E39" s="400"/>
      <c r="F39" s="400"/>
      <c r="G39" s="13"/>
      <c r="H39" s="13"/>
    </row>
    <row r="40" spans="1:8" s="2" customFormat="1" ht="30.75" customHeight="1">
      <c r="A40" s="398" t="s">
        <v>90</v>
      </c>
      <c r="B40" s="399"/>
      <c r="C40" s="23"/>
      <c r="D40" s="15">
        <v>800</v>
      </c>
      <c r="E40" s="15">
        <v>2</v>
      </c>
      <c r="F40" s="15">
        <v>12</v>
      </c>
      <c r="G40" s="15">
        <f>D40*E40*F40</f>
        <v>19200</v>
      </c>
      <c r="H40" s="16" t="s">
        <v>91</v>
      </c>
    </row>
    <row r="41" spans="1:8" s="2" customFormat="1" ht="30.75" customHeight="1">
      <c r="A41" s="398" t="s">
        <v>92</v>
      </c>
      <c r="B41" s="399"/>
      <c r="C41" s="23"/>
      <c r="D41" s="15">
        <v>100</v>
      </c>
      <c r="E41" s="15">
        <v>1</v>
      </c>
      <c r="F41" s="15">
        <v>12</v>
      </c>
      <c r="G41" s="15">
        <f>D41*E41*F41</f>
        <v>1200</v>
      </c>
      <c r="H41" s="16" t="s">
        <v>91</v>
      </c>
    </row>
    <row r="42" spans="1:8" s="2" customFormat="1" ht="16.5" customHeight="1">
      <c r="A42" s="400" t="s">
        <v>93</v>
      </c>
      <c r="B42" s="400"/>
      <c r="C42" s="400"/>
      <c r="D42" s="400"/>
      <c r="E42" s="400"/>
      <c r="F42" s="400"/>
      <c r="G42" s="13"/>
      <c r="H42" s="13"/>
    </row>
    <row r="43" spans="1:8" s="2" customFormat="1" ht="28.5" customHeight="1">
      <c r="A43" s="398" t="s">
        <v>94</v>
      </c>
      <c r="B43" s="399"/>
      <c r="C43" s="19"/>
      <c r="D43" s="24">
        <v>200</v>
      </c>
      <c r="E43" s="24">
        <v>3</v>
      </c>
      <c r="F43" s="15">
        <v>12</v>
      </c>
      <c r="G43" s="15">
        <f>D43*E43*F43</f>
        <v>7200</v>
      </c>
      <c r="H43" s="16" t="s">
        <v>91</v>
      </c>
    </row>
    <row r="44" spans="1:8" s="2" customFormat="1" ht="30.75" customHeight="1">
      <c r="A44" s="398" t="s">
        <v>95</v>
      </c>
      <c r="B44" s="399"/>
      <c r="C44" s="23" t="s">
        <v>96</v>
      </c>
      <c r="D44" s="15">
        <v>20000</v>
      </c>
      <c r="E44" s="15">
        <v>1</v>
      </c>
      <c r="F44" s="15">
        <v>1</v>
      </c>
      <c r="G44" s="15">
        <f>D44*E44*F44</f>
        <v>20000</v>
      </c>
      <c r="H44" s="16" t="s">
        <v>91</v>
      </c>
    </row>
    <row r="45" spans="1:8" s="2" customFormat="1" ht="30.75" customHeight="1">
      <c r="A45" s="398" t="s">
        <v>97</v>
      </c>
      <c r="B45" s="399"/>
      <c r="C45" s="23"/>
      <c r="D45" s="15">
        <v>500</v>
      </c>
      <c r="E45" s="15">
        <v>1</v>
      </c>
      <c r="F45" s="15">
        <v>94</v>
      </c>
      <c r="G45" s="15">
        <f>D45*E45*F45</f>
        <v>47000</v>
      </c>
      <c r="H45" s="16" t="s">
        <v>98</v>
      </c>
    </row>
    <row r="46" spans="1:8" s="3" customFormat="1" ht="15" customHeight="1">
      <c r="A46" s="387" t="s">
        <v>13</v>
      </c>
      <c r="B46" s="387"/>
      <c r="C46" s="387"/>
      <c r="D46" s="387"/>
      <c r="E46" s="387"/>
      <c r="F46" s="387"/>
      <c r="G46" s="26">
        <f>SUM(G9:G45)</f>
        <v>623400</v>
      </c>
    </row>
    <row r="47" spans="1:8" s="3" customFormat="1" ht="15" customHeight="1">
      <c r="A47" s="387" t="s">
        <v>99</v>
      </c>
      <c r="B47" s="387"/>
      <c r="C47" s="387"/>
      <c r="D47" s="387"/>
      <c r="E47" s="387"/>
      <c r="F47" s="387"/>
      <c r="G47" s="25">
        <f>G46*0.1</f>
        <v>62340</v>
      </c>
    </row>
    <row r="48" spans="1:8" s="3" customFormat="1" ht="15" customHeight="1">
      <c r="A48" s="387" t="s">
        <v>100</v>
      </c>
      <c r="B48" s="387"/>
      <c r="C48" s="387"/>
      <c r="D48" s="387"/>
      <c r="E48" s="387"/>
      <c r="F48" s="387"/>
      <c r="G48" s="25">
        <f>G47*0.055</f>
        <v>3428.7</v>
      </c>
    </row>
    <row r="49" spans="1:7" s="3" customFormat="1" ht="15" customHeight="1">
      <c r="A49" s="388" t="s">
        <v>101</v>
      </c>
      <c r="B49" s="388"/>
      <c r="C49" s="388"/>
      <c r="D49" s="388"/>
      <c r="E49" s="388"/>
      <c r="F49" s="388"/>
      <c r="G49" s="27">
        <f>SUM(G46:G48)</f>
        <v>689168.7</v>
      </c>
    </row>
  </sheetData>
  <mergeCells count="30">
    <mergeCell ref="A1:C1"/>
    <mergeCell ref="B2:E2"/>
    <mergeCell ref="A7:B7"/>
    <mergeCell ref="A8:F8"/>
    <mergeCell ref="A20:F20"/>
    <mergeCell ref="A42:F42"/>
    <mergeCell ref="A43:B43"/>
    <mergeCell ref="A44:B44"/>
    <mergeCell ref="A45:B45"/>
    <mergeCell ref="A21:B21"/>
    <mergeCell ref="A24:B24"/>
    <mergeCell ref="A30:B30"/>
    <mergeCell ref="A39:F39"/>
    <mergeCell ref="A40:B40"/>
    <mergeCell ref="A46:F46"/>
    <mergeCell ref="A47:F47"/>
    <mergeCell ref="A48:F48"/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35:B36"/>
    <mergeCell ref="A37:B38"/>
    <mergeCell ref="A41:B41"/>
  </mergeCells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总计</vt:lpstr>
      <vt:lpstr>Sheet3</vt:lpstr>
      <vt:lpstr>费用总计</vt:lpstr>
      <vt:lpstr>旅行社</vt:lpstr>
      <vt:lpstr>活动相关</vt:lpstr>
      <vt:lpstr>机票-六折版 </vt:lpstr>
      <vt:lpstr>希尔顿</vt:lpstr>
      <vt:lpstr>活动相关!Print_Area</vt:lpstr>
      <vt:lpstr>旅行社!Print_Area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86139</cp:lastModifiedBy>
  <cp:revision>1</cp:revision>
  <cp:lastPrinted>2019-07-15T05:00:39Z</cp:lastPrinted>
  <dcterms:created xsi:type="dcterms:W3CDTF">1996-12-17T01:32:00Z</dcterms:created>
  <dcterms:modified xsi:type="dcterms:W3CDTF">2021-03-15T06:37:32Z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