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B8E4EC12-7531-4C3C-8F22-A760B29627D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Summary" sheetId="4" r:id="rId1"/>
    <sheet name="苏州" sheetId="12" r:id="rId2"/>
    <sheet name="杭州" sheetId="13" r:id="rId3"/>
    <sheet name="长沙" sheetId="14" r:id="rId4"/>
    <sheet name="成都" sheetId="15" r:id="rId5"/>
  </sheets>
  <definedNames>
    <definedName name="_xlnm.Print_Area" localSheetId="0">Summary!$A$1:$B$30</definedName>
    <definedName name="_xlnm.Print_Area" localSheetId="1">苏州!#REF!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6" i="4" l="1"/>
  <c r="B23" i="4"/>
  <c r="H48" i="12"/>
  <c r="H48" i="13"/>
  <c r="H48" i="14"/>
  <c r="H48" i="15"/>
  <c r="B69" i="15" l="1"/>
  <c r="H68" i="15"/>
  <c r="H69" i="15" s="1"/>
  <c r="H70" i="15" s="1"/>
  <c r="H61" i="15"/>
  <c r="H62" i="15" s="1"/>
  <c r="H63" i="15" s="1"/>
  <c r="H55" i="15"/>
  <c r="H54" i="15"/>
  <c r="H53" i="15"/>
  <c r="H56" i="15" s="1"/>
  <c r="H57" i="15" s="1"/>
  <c r="H47" i="15"/>
  <c r="H46" i="15"/>
  <c r="H45" i="15"/>
  <c r="H44" i="15"/>
  <c r="H43" i="15"/>
  <c r="H37" i="15"/>
  <c r="H36" i="15"/>
  <c r="H35" i="15"/>
  <c r="H34" i="15"/>
  <c r="H33" i="15"/>
  <c r="H32" i="15"/>
  <c r="H38" i="15" s="1"/>
  <c r="H29" i="15"/>
  <c r="H30" i="15" s="1"/>
  <c r="H24" i="15"/>
  <c r="H23" i="15"/>
  <c r="H22" i="15"/>
  <c r="H21" i="15"/>
  <c r="H20" i="15"/>
  <c r="H19" i="15"/>
  <c r="H18" i="15"/>
  <c r="H11" i="15"/>
  <c r="H10" i="15"/>
  <c r="H12" i="15" s="1"/>
  <c r="H7" i="15"/>
  <c r="H6" i="15"/>
  <c r="H5" i="15"/>
  <c r="H8" i="15" s="1"/>
  <c r="B69" i="14"/>
  <c r="H68" i="14"/>
  <c r="H69" i="14" s="1"/>
  <c r="H70" i="14" s="1"/>
  <c r="H61" i="14"/>
  <c r="H62" i="14" s="1"/>
  <c r="H63" i="14" s="1"/>
  <c r="H55" i="14"/>
  <c r="H54" i="14"/>
  <c r="H53" i="14"/>
  <c r="H56" i="14" s="1"/>
  <c r="H57" i="14" s="1"/>
  <c r="H47" i="14"/>
  <c r="H46" i="14"/>
  <c r="H45" i="14"/>
  <c r="H44" i="14"/>
  <c r="H43" i="14"/>
  <c r="H37" i="14"/>
  <c r="H36" i="14"/>
  <c r="H35" i="14"/>
  <c r="H34" i="14"/>
  <c r="H33" i="14"/>
  <c r="H32" i="14"/>
  <c r="H38" i="14" s="1"/>
  <c r="H29" i="14"/>
  <c r="H30" i="14" s="1"/>
  <c r="H22" i="14"/>
  <c r="H23" i="14" s="1"/>
  <c r="H24" i="14" s="1"/>
  <c r="H21" i="14"/>
  <c r="H20" i="14"/>
  <c r="H19" i="14"/>
  <c r="H18" i="14"/>
  <c r="H11" i="14"/>
  <c r="H10" i="14"/>
  <c r="H12" i="14" s="1"/>
  <c r="H7" i="14"/>
  <c r="H6" i="14"/>
  <c r="H5" i="14"/>
  <c r="H8" i="14" s="1"/>
  <c r="H13" i="14" s="1"/>
  <c r="B69" i="13"/>
  <c r="H68" i="13"/>
  <c r="H69" i="13" s="1"/>
  <c r="H70" i="13" s="1"/>
  <c r="H61" i="13"/>
  <c r="H62" i="13" s="1"/>
  <c r="H63" i="13" s="1"/>
  <c r="H56" i="13"/>
  <c r="H57" i="13" s="1"/>
  <c r="H55" i="13"/>
  <c r="H54" i="13"/>
  <c r="H53" i="13"/>
  <c r="H47" i="13"/>
  <c r="H46" i="13"/>
  <c r="H45" i="13"/>
  <c r="H44" i="13"/>
  <c r="H43" i="13"/>
  <c r="H49" i="13" s="1"/>
  <c r="H37" i="13"/>
  <c r="H36" i="13"/>
  <c r="H35" i="13"/>
  <c r="H34" i="13"/>
  <c r="H33" i="13"/>
  <c r="H32" i="13"/>
  <c r="H38" i="13" s="1"/>
  <c r="H29" i="13"/>
  <c r="H30" i="13" s="1"/>
  <c r="H22" i="13"/>
  <c r="H21" i="13"/>
  <c r="H20" i="13"/>
  <c r="H19" i="13"/>
  <c r="H18" i="13"/>
  <c r="H23" i="13" s="1"/>
  <c r="H24" i="13" s="1"/>
  <c r="H11" i="13"/>
  <c r="H10" i="13"/>
  <c r="H12" i="13" s="1"/>
  <c r="H7" i="13"/>
  <c r="H6" i="13"/>
  <c r="H5" i="13"/>
  <c r="H8" i="13" s="1"/>
  <c r="H13" i="13" s="1"/>
  <c r="H47" i="12"/>
  <c r="H49" i="14" l="1"/>
  <c r="H39" i="14"/>
  <c r="H49" i="15"/>
  <c r="H39" i="15"/>
  <c r="H13" i="15"/>
  <c r="H39" i="13"/>
  <c r="H1" i="13" s="1"/>
  <c r="B18" i="4" s="1"/>
  <c r="H37" i="12"/>
  <c r="H1" i="14" l="1"/>
  <c r="B19" i="4" s="1"/>
  <c r="H1" i="15"/>
  <c r="B20" i="4" s="1"/>
  <c r="H5" i="12"/>
  <c r="H6" i="12"/>
  <c r="H7" i="12"/>
  <c r="H10" i="12"/>
  <c r="H11" i="12"/>
  <c r="H18" i="12"/>
  <c r="H19" i="12"/>
  <c r="H20" i="12"/>
  <c r="H21" i="12"/>
  <c r="H22" i="12"/>
  <c r="H32" i="12"/>
  <c r="H33" i="12"/>
  <c r="H34" i="12"/>
  <c r="H35" i="12"/>
  <c r="H36" i="12"/>
  <c r="H29" i="12"/>
  <c r="H43" i="12"/>
  <c r="H44" i="12"/>
  <c r="H45" i="12"/>
  <c r="H46" i="12"/>
  <c r="H53" i="12"/>
  <c r="H54" i="12"/>
  <c r="H55" i="12"/>
  <c r="H61" i="12"/>
  <c r="H62" i="12" s="1"/>
  <c r="H63" i="12" s="1"/>
  <c r="H68" i="12"/>
  <c r="H69" i="12" s="1"/>
  <c r="H70" i="12" s="1"/>
  <c r="B69" i="12"/>
  <c r="H49" i="12" l="1"/>
  <c r="H38" i="12"/>
  <c r="H30" i="12"/>
  <c r="H12" i="12"/>
  <c r="H8" i="12"/>
  <c r="H56" i="12"/>
  <c r="H57" i="12" s="1"/>
  <c r="H23" i="12"/>
  <c r="H24" i="12" s="1"/>
  <c r="H39" i="12" l="1"/>
  <c r="H13" i="12"/>
  <c r="H1" i="12" s="1"/>
  <c r="B17" i="4" s="1"/>
  <c r="B25" i="4" l="1"/>
</calcChain>
</file>

<file path=xl/sharedStrings.xml><?xml version="1.0" encoding="utf-8"?>
<sst xmlns="http://schemas.openxmlformats.org/spreadsheetml/2006/main" count="846" uniqueCount="172">
  <si>
    <t>No.</t>
  </si>
  <si>
    <t>Item</t>
  </si>
  <si>
    <t>Unit</t>
  </si>
  <si>
    <t>Unit price</t>
  </si>
  <si>
    <t>Sum</t>
  </si>
  <si>
    <t>Detailed Work load/ Comments / Deliverables</t>
  </si>
  <si>
    <t>I</t>
  </si>
  <si>
    <t>Agency Fees (Preparation)</t>
  </si>
  <si>
    <t>pax/day</t>
  </si>
  <si>
    <t>Sub-Total Agency Fees (Preparation)</t>
  </si>
  <si>
    <t>Agency Fees (On site)</t>
  </si>
  <si>
    <t>Sub-Total Agency Fees (On site)</t>
  </si>
  <si>
    <t>Total Agency Fees</t>
  </si>
  <si>
    <t>II</t>
  </si>
  <si>
    <t>Travel &amp;  Accomodation</t>
  </si>
  <si>
    <t>Transportation, hotel and air ticket, all related expense, provide list of participants</t>
  </si>
  <si>
    <t>Total Travel &amp; Accomodation</t>
  </si>
  <si>
    <t>Logistics &amp; Operations</t>
  </si>
  <si>
    <t>Materials</t>
  </si>
  <si>
    <t>Sub-Total Materials</t>
  </si>
  <si>
    <t>Total Logistics &amp; Operation</t>
  </si>
  <si>
    <t>IV</t>
  </si>
  <si>
    <t>Hospitality</t>
  </si>
  <si>
    <t>Details / Comments</t>
  </si>
  <si>
    <t>Total Hospitality</t>
  </si>
  <si>
    <t>Total Setup / Construction</t>
  </si>
  <si>
    <t>VI</t>
  </si>
  <si>
    <t>Total AV</t>
  </si>
  <si>
    <t>Photo &amp; Video</t>
  </si>
  <si>
    <t>Total Photo &amp; Video</t>
  </si>
  <si>
    <t>VII</t>
  </si>
  <si>
    <t>VII A</t>
  </si>
  <si>
    <t>I A 2</t>
  </si>
  <si>
    <t>I A 3</t>
  </si>
  <si>
    <t>I A</t>
  </si>
  <si>
    <t>I B 1</t>
  </si>
  <si>
    <t>I B 2</t>
  </si>
  <si>
    <t>I B</t>
  </si>
  <si>
    <t>II A</t>
  </si>
  <si>
    <t>III A 1</t>
  </si>
  <si>
    <t>III A</t>
  </si>
  <si>
    <t>III B 1</t>
  </si>
  <si>
    <t>III B 2</t>
  </si>
  <si>
    <t>III B 3</t>
  </si>
  <si>
    <t>III B</t>
  </si>
  <si>
    <t>III</t>
  </si>
  <si>
    <t>IV A 1</t>
  </si>
  <si>
    <t>IV A 2</t>
  </si>
  <si>
    <t>IV A 3</t>
  </si>
  <si>
    <t>IV A 4</t>
  </si>
  <si>
    <t>IV A</t>
  </si>
  <si>
    <t>V A 1</t>
  </si>
  <si>
    <t>V A 2</t>
  </si>
  <si>
    <t>V A 3</t>
  </si>
  <si>
    <t>V A</t>
  </si>
  <si>
    <t>V</t>
  </si>
  <si>
    <t>Project</t>
  </si>
  <si>
    <t>Company</t>
  </si>
  <si>
    <t>Quotation Date</t>
  </si>
  <si>
    <t>Quotation Version</t>
  </si>
  <si>
    <t>Contact</t>
  </si>
  <si>
    <t>Name</t>
  </si>
  <si>
    <t>Surname</t>
  </si>
  <si>
    <t>Position</t>
  </si>
  <si>
    <t>Mobile</t>
  </si>
  <si>
    <t>Fixed line</t>
  </si>
  <si>
    <t>Email</t>
  </si>
  <si>
    <t>Total Net</t>
  </si>
  <si>
    <t>VAT (6%) **</t>
  </si>
  <si>
    <t>* Please state surcharges (i.e. Business Tax) clearly and indicate which modules are affected.</t>
  </si>
  <si>
    <t>** Please note that 3rd party invoices are paid net by BMW since VAT is claimed back by your company.</t>
  </si>
  <si>
    <t>Account Director</t>
  </si>
  <si>
    <t>pax</t>
  </si>
  <si>
    <t>RSVP</t>
  </si>
  <si>
    <t xml:space="preserve">Conference </t>
  </si>
  <si>
    <t>I A 1</t>
  </si>
  <si>
    <t>III B 4</t>
  </si>
  <si>
    <t>VI A</t>
  </si>
  <si>
    <t>package</t>
  </si>
  <si>
    <t>DTP / 2 D / 3 D Designer</t>
  </si>
  <si>
    <t>Rm/Night</t>
  </si>
  <si>
    <t>Round trip</t>
  </si>
  <si>
    <t>unit</t>
  </si>
  <si>
    <t>Price Per Conference</t>
  </si>
  <si>
    <t>day/person</t>
  </si>
  <si>
    <t>Photo crew</t>
  </si>
  <si>
    <t>VII  1</t>
  </si>
  <si>
    <t>Photo &amp;Video crew</t>
  </si>
  <si>
    <t>Days</t>
  </si>
  <si>
    <t>Quantity/Time</t>
  </si>
  <si>
    <t xml:space="preserve">Number of time </t>
  </si>
  <si>
    <t>Subtotal AV</t>
  </si>
  <si>
    <t>AV</t>
  </si>
  <si>
    <t>VI 1</t>
  </si>
  <si>
    <t>Subtotal Setup/ Construction</t>
  </si>
  <si>
    <t>4m*3m，木结构喷绘，符合宝马标准</t>
    <phoneticPr fontId="6" type="noConversion"/>
  </si>
  <si>
    <t>Backboard签到背板</t>
    <phoneticPr fontId="6" type="noConversion"/>
  </si>
  <si>
    <t>木结构画架，鲜花绿植装饰</t>
    <phoneticPr fontId="6" type="noConversion"/>
  </si>
  <si>
    <t>Dierction easel指示画架</t>
    <phoneticPr fontId="6" type="noConversion"/>
  </si>
  <si>
    <t>Direction Board指示牌</t>
    <phoneticPr fontId="6" type="noConversion"/>
  </si>
  <si>
    <t>Setup Vendor</t>
  </si>
  <si>
    <t>Setup / Construction</t>
  </si>
  <si>
    <t xml:space="preserve">Subtotal </t>
  </si>
  <si>
    <t>Dinner</t>
  </si>
  <si>
    <t>Lunch</t>
  </si>
  <si>
    <t>Tea Break</t>
  </si>
  <si>
    <t>来宾信息收集、接送机确认、酒店入住信息确认</t>
    <phoneticPr fontId="6" type="noConversion"/>
  </si>
  <si>
    <t>Person</t>
  </si>
  <si>
    <t>III B 5</t>
  </si>
  <si>
    <t>物料运输，以实际产生为准</t>
    <phoneticPr fontId="6" type="noConversion"/>
  </si>
  <si>
    <t>Material Transportation</t>
  </si>
  <si>
    <t>Mic cover
麦克风套</t>
    <phoneticPr fontId="6" type="noConversion"/>
  </si>
  <si>
    <t>Mic cover</t>
  </si>
  <si>
    <t>Flower</t>
  </si>
  <si>
    <t>Sub-Total Logistics</t>
  </si>
  <si>
    <t>Logistics</t>
  </si>
  <si>
    <t xml:space="preserve">Details / Comments </t>
  </si>
  <si>
    <t>Agency Staff working on site traffic</t>
  </si>
  <si>
    <t>II A5</t>
  </si>
  <si>
    <t>Agency Staff Accomodation II</t>
  </si>
  <si>
    <t>II A4</t>
  </si>
  <si>
    <t>Agency Staff Accomodation I</t>
  </si>
  <si>
    <t>II A3</t>
  </si>
  <si>
    <t>Crew flights for event (Economy class) II</t>
  </si>
  <si>
    <t>II A2</t>
  </si>
  <si>
    <t>II A1</t>
  </si>
  <si>
    <t>Site Check&amp;Onsite Event:</t>
  </si>
  <si>
    <t xml:space="preserve">0.8m*2m，木结构喷绘，符合宝马标准 </t>
  </si>
  <si>
    <t>Total</t>
  </si>
  <si>
    <t>Crew flights for event (Economy class) I</t>
    <phoneticPr fontId="20" type="noConversion"/>
  </si>
  <si>
    <t>Sub-Total Onsite Event</t>
    <phoneticPr fontId="20" type="noConversion"/>
  </si>
  <si>
    <t>Quantity/Time</t>
    <phoneticPr fontId="20" type="noConversion"/>
  </si>
  <si>
    <t>Venue rental event date(s)</t>
    <phoneticPr fontId="20" type="noConversion"/>
  </si>
  <si>
    <t>unit</t>
    <phoneticPr fontId="20" type="noConversion"/>
  </si>
  <si>
    <t xml:space="preserve">酒店基础音响设备，含视频控台技术人员
8m*4.5m LED P3 </t>
    <phoneticPr fontId="6" type="noConversion"/>
  </si>
  <si>
    <t>Office supply</t>
    <phoneticPr fontId="20" type="noConversion"/>
  </si>
  <si>
    <t>Gross Total</t>
    <phoneticPr fontId="20" type="noConversion"/>
  </si>
  <si>
    <t>Project Manager</t>
    <phoneticPr fontId="20" type="noConversion"/>
  </si>
  <si>
    <t>Account Manager</t>
    <phoneticPr fontId="20" type="noConversion"/>
  </si>
  <si>
    <t>overview</t>
    <phoneticPr fontId="3" type="noConversion"/>
  </si>
  <si>
    <t xml:space="preserve">Agency Fees </t>
    <phoneticPr fontId="20" type="noConversion"/>
  </si>
  <si>
    <t>横幅</t>
    <phoneticPr fontId="6" type="noConversion"/>
  </si>
  <si>
    <t>III B 6</t>
  </si>
  <si>
    <t>伴手礼</t>
    <phoneticPr fontId="20" type="noConversion"/>
  </si>
  <si>
    <r>
      <t xml:space="preserve">Table flower 
</t>
    </r>
    <r>
      <rPr>
        <sz val="14"/>
        <rFont val="宋体"/>
        <family val="3"/>
        <charset val="134"/>
      </rPr>
      <t>每场签到花一份，符合宝马标准</t>
    </r>
  </si>
  <si>
    <r>
      <t xml:space="preserve">Details / Comments
</t>
    </r>
    <r>
      <rPr>
        <sz val="14"/>
        <rFont val="MINI Serif"/>
        <family val="1"/>
      </rPr>
      <t>All descriptions shall be written in EN and CN</t>
    </r>
  </si>
  <si>
    <r>
      <t>V photo</t>
    </r>
    <r>
      <rPr>
        <sz val="14"/>
        <rFont val="宋体"/>
        <family val="3"/>
        <charset val="134"/>
      </rPr>
      <t>，</t>
    </r>
    <r>
      <rPr>
        <sz val="14"/>
        <rFont val="MINI Serif"/>
        <family val="1"/>
      </rPr>
      <t>based on standard requirements</t>
    </r>
    <r>
      <rPr>
        <sz val="14"/>
        <rFont val="宋体"/>
        <family val="3"/>
        <charset val="134"/>
      </rPr>
      <t>，</t>
    </r>
    <r>
      <rPr>
        <sz val="14"/>
        <rFont val="MINI Serif"/>
        <family val="1"/>
      </rPr>
      <t xml:space="preserve">including equipment
</t>
    </r>
    <r>
      <rPr>
        <sz val="14"/>
        <rFont val="宋体"/>
        <family val="3"/>
        <charset val="134"/>
      </rPr>
      <t>云摄影，含设备，</t>
    </r>
    <r>
      <rPr>
        <sz val="14"/>
        <rFont val="MINI Serif"/>
        <family val="1"/>
      </rPr>
      <t>8</t>
    </r>
    <r>
      <rPr>
        <sz val="14"/>
        <rFont val="宋体"/>
        <family val="3"/>
        <charset val="134"/>
      </rPr>
      <t>小时工作时间</t>
    </r>
  </si>
  <si>
    <t>COMFORT INTERNATIONAL M.I.C.E. SERVICE CO.,LTD.</t>
    <phoneticPr fontId="20" type="noConversion"/>
  </si>
  <si>
    <t>Amanda</t>
    <phoneticPr fontId="20" type="noConversion"/>
  </si>
  <si>
    <t>An</t>
    <phoneticPr fontId="20" type="noConversion"/>
  </si>
  <si>
    <t>anlihuan@cct.cn</t>
    <phoneticPr fontId="20" type="noConversion"/>
  </si>
  <si>
    <t xml:space="preserve">Shuttle bus for dealer </t>
    <phoneticPr fontId="20" type="noConversion"/>
  </si>
  <si>
    <t>Creative Director</t>
    <phoneticPr fontId="20" type="noConversion"/>
  </si>
  <si>
    <t>IV A 5</t>
  </si>
  <si>
    <t>晚宴酒水</t>
    <phoneticPr fontId="20" type="noConversion"/>
  </si>
  <si>
    <t>预计每桌3瓶红酒，3瓶软饮</t>
    <phoneticPr fontId="20" type="noConversion"/>
  </si>
  <si>
    <t>1st</t>
    <phoneticPr fontId="20" type="noConversion"/>
  </si>
  <si>
    <t>会议日上下午4次茶歇</t>
    <phoneticPr fontId="20" type="noConversion"/>
  </si>
  <si>
    <t>欢迎晚宴（不含酒水饮料）</t>
    <phoneticPr fontId="20" type="noConversion"/>
  </si>
  <si>
    <t>苏州吴中希尔顿欢朋酒店19楼会议室1，166平米，含投影5100流明</t>
    <phoneticPr fontId="20" type="noConversion"/>
  </si>
  <si>
    <t>酒店自助午餐（单开40人起）</t>
    <phoneticPr fontId="20" type="noConversion"/>
  </si>
  <si>
    <t>酒店自助午餐（单开30人起）</t>
    <phoneticPr fontId="20" type="noConversion"/>
  </si>
  <si>
    <t>成都太古里春熙美居酒店巴黎厅，120平米，含LED</t>
    <phoneticPr fontId="20" type="noConversion"/>
  </si>
  <si>
    <t>杭州西湖东智选假日酒店多功能厅，160平米，含投影4000流明</t>
    <phoneticPr fontId="20" type="noConversion"/>
  </si>
  <si>
    <t>workshop-苏州</t>
    <phoneticPr fontId="20" type="noConversion"/>
  </si>
  <si>
    <t>workshop-杭州</t>
    <phoneticPr fontId="20" type="noConversion"/>
  </si>
  <si>
    <t>workshop-长沙</t>
    <phoneticPr fontId="20" type="noConversion"/>
  </si>
  <si>
    <t>workshop-成都</t>
    <phoneticPr fontId="20" type="noConversion"/>
  </si>
  <si>
    <r>
      <t>Suttle Bus service</t>
    </r>
    <r>
      <rPr>
        <sz val="14"/>
        <rFont val="宋体"/>
        <family val="3"/>
        <charset val="134"/>
      </rPr>
      <t>，</t>
    </r>
    <r>
      <rPr>
        <sz val="14"/>
        <rFont val="MINI Serif"/>
        <family val="1"/>
      </rPr>
      <t>40+ seats
40</t>
    </r>
    <r>
      <rPr>
        <sz val="14"/>
        <rFont val="宋体"/>
        <family val="3"/>
        <charset val="134"/>
      </rPr>
      <t>座以上大巴车外出用餐</t>
    </r>
    <phoneticPr fontId="20" type="noConversion"/>
  </si>
  <si>
    <r>
      <t>Suttle Bus service</t>
    </r>
    <r>
      <rPr>
        <sz val="14"/>
        <rFont val="宋体"/>
        <family val="3"/>
        <charset val="134"/>
      </rPr>
      <t>，</t>
    </r>
    <r>
      <rPr>
        <sz val="14"/>
        <rFont val="Times New Roman"/>
        <family val="1"/>
      </rPr>
      <t>40+ seats
40</t>
    </r>
    <r>
      <rPr>
        <sz val="14"/>
        <rFont val="宋体"/>
        <family val="3"/>
        <charset val="134"/>
      </rPr>
      <t>座以上大巴车外出用餐</t>
    </r>
    <phoneticPr fontId="20" type="noConversion"/>
  </si>
  <si>
    <t>长沙东盈广场希尔顿欢朋酒店5楼精英会议室，150平米，含电子屏</t>
    <phoneticPr fontId="20" type="noConversion"/>
  </si>
  <si>
    <t>2022.10.24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</si>
</sst>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76" formatCode="_(* #,##0.00_);_(* \(#,##0.00\);_(* &quot;-&quot;??_);_(@_)"/>
    <numFmt numFmtId="177" formatCode="_(* #,##0_);_(* \(#,##0\);_(* &quot;-&quot;??_);_(@_)"/>
    <numFmt numFmtId="178" formatCode="[$¥-804]#,##0"/>
    <numFmt numFmtId="179" formatCode="[$¥-804]#,##0.00"/>
    <numFmt numFmtId="180" formatCode="0_);[Red]\(0\)"/>
    <numFmt numFmtId="181" formatCode="[$¥-411]#,##0.00"/>
    <numFmt numFmtId="182" formatCode="[$¥-411]#,##0.00;\-[$¥-411]#,##0.00"/>
    <numFmt numFmtId="183" formatCode="[$¥-411]#,##0"/>
    <numFmt numFmtId="184" formatCode="_-[$¥-411]* #,##0_-;\-[$¥-411]* #,##0_-;_-[$¥-411]* &quot;-&quot;_-;_-@_-"/>
    <numFmt numFmtId="185" formatCode="_ [$¥-804]* #,##0.00_ ;_ [$¥-804]* \-#,##0.00_ ;_ [$¥-804]* &quot;-&quot;??_ ;_ @_ "/>
    <numFmt numFmtId="186" formatCode="0.00_ "/>
    <numFmt numFmtId="187" formatCode="0.00_);[Red]\(0.00\)"/>
  </numFmts>
  <fonts count="30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Verdana"/>
      <family val="2"/>
    </font>
    <font>
      <b/>
      <sz val="11"/>
      <name val="BMW Type Global Regular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0"/>
      <name val="BMW Type Global Regular"/>
      <family val="3"/>
      <charset val="134"/>
    </font>
    <font>
      <sz val="10"/>
      <name val="Arial"/>
      <family val="2"/>
    </font>
    <font>
      <b/>
      <sz val="16"/>
      <color indexed="8"/>
      <name val="BMW Type Global Regular"/>
      <family val="3"/>
      <charset val="134"/>
    </font>
    <font>
      <sz val="11"/>
      <color indexed="8"/>
      <name val="BMW Type Global Regular"/>
      <family val="3"/>
      <charset val="134"/>
    </font>
    <font>
      <b/>
      <sz val="12"/>
      <color indexed="8"/>
      <name val="BMW Type Global Regular"/>
      <family val="3"/>
      <charset val="134"/>
    </font>
    <font>
      <b/>
      <sz val="12"/>
      <color theme="1"/>
      <name val="BMW Type Global Regular"/>
      <family val="3"/>
      <charset val="134"/>
    </font>
    <font>
      <sz val="11"/>
      <name val="BMW Group Condensed"/>
      <family val="2"/>
    </font>
    <font>
      <u/>
      <sz val="11"/>
      <color theme="11"/>
      <name val="宋体"/>
      <family val="2"/>
      <scheme val="minor"/>
    </font>
    <font>
      <b/>
      <sz val="9"/>
      <color indexed="8"/>
      <name val="BMW Type Global Regular"/>
      <family val="3"/>
      <charset val="134"/>
    </font>
    <font>
      <sz val="12"/>
      <color theme="1"/>
      <name val="BMW Group"/>
    </font>
    <font>
      <sz val="12"/>
      <name val="宋体"/>
      <family val="3"/>
      <charset val="134"/>
    </font>
    <font>
      <sz val="12"/>
      <name val="Tahoma"/>
      <family val="2"/>
      <charset val="134"/>
    </font>
    <font>
      <sz val="9"/>
      <color theme="1"/>
      <name val="BMW Group"/>
    </font>
    <font>
      <sz val="11"/>
      <color indexed="8"/>
      <name val="宋体"/>
      <family val="3"/>
      <charset val="134"/>
    </font>
    <font>
      <sz val="9"/>
      <name val="宋体"/>
      <family val="2"/>
      <scheme val="minor"/>
    </font>
    <font>
      <sz val="12"/>
      <color theme="1"/>
      <name val="BMW Group Condensed"/>
      <family val="2"/>
    </font>
    <font>
      <u/>
      <sz val="10"/>
      <color indexed="12"/>
      <name val="Verdana"/>
      <family val="2"/>
    </font>
    <font>
      <sz val="11"/>
      <color theme="1"/>
      <name val="宋体"/>
      <family val="2"/>
      <scheme val="minor"/>
    </font>
    <font>
      <sz val="11"/>
      <color theme="1"/>
      <name val="BMW Type Global Regular"/>
      <family val="3"/>
      <charset val="134"/>
    </font>
    <font>
      <b/>
      <sz val="14"/>
      <name val="MINI Serif"/>
      <family val="1"/>
    </font>
    <font>
      <sz val="14"/>
      <name val="MINI Serif"/>
      <family val="1"/>
    </font>
    <font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60">
    <xf numFmtId="0" fontId="0" fillId="0" borderId="0"/>
    <xf numFmtId="176" fontId="1" fillId="0" borderId="0" applyFont="0" applyFill="0" applyBorder="0" applyAlignment="0" applyProtection="0"/>
    <xf numFmtId="178" fontId="2" fillId="0" borderId="0"/>
    <xf numFmtId="178" fontId="1" fillId="0" borderId="0"/>
    <xf numFmtId="179" fontId="2" fillId="0" borderId="0"/>
    <xf numFmtId="179" fontId="4" fillId="0" borderId="0"/>
    <xf numFmtId="179" fontId="5" fillId="0" borderId="0"/>
    <xf numFmtId="179" fontId="2" fillId="0" borderId="0"/>
    <xf numFmtId="178" fontId="1" fillId="0" borderId="0"/>
    <xf numFmtId="178" fontId="7" fillId="0" borderId="0"/>
    <xf numFmtId="0" fontId="7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81" fontId="5" fillId="0" borderId="0"/>
    <xf numFmtId="181" fontId="2" fillId="0" borderId="0"/>
    <xf numFmtId="182" fontId="2" fillId="0" borderId="0">
      <alignment vertical="center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183" fontId="2" fillId="0" borderId="0"/>
    <xf numFmtId="183" fontId="5" fillId="0" borderId="0"/>
    <xf numFmtId="184" fontId="4" fillId="0" borderId="0"/>
    <xf numFmtId="182" fontId="2" fillId="0" borderId="0"/>
    <xf numFmtId="0" fontId="2" fillId="0" borderId="0"/>
    <xf numFmtId="0" fontId="17" fillId="0" borderId="0">
      <alignment vertical="center"/>
    </xf>
    <xf numFmtId="182" fontId="5" fillId="0" borderId="0"/>
    <xf numFmtId="182" fontId="1" fillId="0" borderId="0"/>
    <xf numFmtId="178" fontId="2" fillId="0" borderId="0"/>
    <xf numFmtId="178" fontId="4" fillId="0" borderId="0"/>
    <xf numFmtId="178" fontId="5" fillId="0" borderId="0"/>
    <xf numFmtId="178" fontId="2" fillId="0" borderId="0"/>
    <xf numFmtId="178" fontId="5" fillId="0" borderId="0">
      <alignment vertical="center"/>
    </xf>
    <xf numFmtId="178" fontId="2" fillId="0" borderId="0">
      <alignment vertical="center"/>
    </xf>
    <xf numFmtId="0" fontId="16" fillId="0" borderId="0">
      <alignment vertical="center"/>
    </xf>
    <xf numFmtId="182" fontId="1" fillId="0" borderId="0"/>
    <xf numFmtId="183" fontId="5" fillId="0" borderId="0">
      <alignment vertical="center"/>
    </xf>
    <xf numFmtId="179" fontId="1" fillId="0" borderId="0"/>
    <xf numFmtId="0" fontId="19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182" fontId="1" fillId="0" borderId="0"/>
    <xf numFmtId="185" fontId="5" fillId="0" borderId="0"/>
    <xf numFmtId="183" fontId="2" fillId="0" borderId="0"/>
    <xf numFmtId="0" fontId="16" fillId="0" borderId="0"/>
  </cellStyleXfs>
  <cellXfs count="123">
    <xf numFmtId="0" fontId="0" fillId="0" borderId="0" xfId="0"/>
    <xf numFmtId="40" fontId="9" fillId="5" borderId="8" xfId="0" applyNumberFormat="1" applyFont="1" applyFill="1" applyBorder="1" applyAlignment="1">
      <alignment vertical="center"/>
    </xf>
    <xf numFmtId="0" fontId="9" fillId="0" borderId="0" xfId="0" applyFont="1"/>
    <xf numFmtId="0" fontId="9" fillId="5" borderId="14" xfId="0" applyFont="1" applyFill="1" applyBorder="1" applyAlignment="1">
      <alignment vertical="center"/>
    </xf>
    <xf numFmtId="40" fontId="9" fillId="5" borderId="14" xfId="0" applyNumberFormat="1" applyFont="1" applyFill="1" applyBorder="1" applyAlignment="1">
      <alignment horizontal="center" vertical="center"/>
    </xf>
    <xf numFmtId="49" fontId="10" fillId="7" borderId="14" xfId="0" applyNumberFormat="1" applyFont="1" applyFill="1" applyBorder="1" applyAlignment="1">
      <alignment vertical="center"/>
    </xf>
    <xf numFmtId="49" fontId="9" fillId="5" borderId="14" xfId="0" applyNumberFormat="1" applyFont="1" applyFill="1" applyBorder="1" applyAlignment="1">
      <alignment vertical="center"/>
    </xf>
    <xf numFmtId="14" fontId="15" fillId="0" borderId="14" xfId="0" applyNumberFormat="1" applyFont="1" applyBorder="1" applyAlignment="1">
      <alignment horizontal="center" vertical="center"/>
    </xf>
    <xf numFmtId="40" fontId="9" fillId="7" borderId="14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vertical="center"/>
    </xf>
    <xf numFmtId="0" fontId="12" fillId="0" borderId="0" xfId="10" applyFont="1"/>
    <xf numFmtId="0" fontId="9" fillId="5" borderId="11" xfId="0" applyFont="1" applyFill="1" applyBorder="1" applyAlignment="1">
      <alignment vertical="center"/>
    </xf>
    <xf numFmtId="49" fontId="10" fillId="7" borderId="1" xfId="0" applyNumberFormat="1" applyFont="1" applyFill="1" applyBorder="1" applyAlignment="1">
      <alignment vertical="center"/>
    </xf>
    <xf numFmtId="40" fontId="9" fillId="7" borderId="1" xfId="0" applyNumberFormat="1" applyFont="1" applyFill="1" applyBorder="1" applyAlignment="1">
      <alignment horizontal="center" vertical="center"/>
    </xf>
    <xf numFmtId="0" fontId="9" fillId="0" borderId="1" xfId="0" applyFont="1" applyBorder="1"/>
    <xf numFmtId="14" fontId="18" fillId="0" borderId="1" xfId="0" applyNumberFormat="1" applyFont="1" applyBorder="1" applyAlignment="1">
      <alignment horizontal="left" vertical="center"/>
    </xf>
    <xf numFmtId="40" fontId="9" fillId="5" borderId="1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9" fontId="11" fillId="7" borderId="1" xfId="0" applyNumberFormat="1" applyFont="1" applyFill="1" applyBorder="1" applyAlignment="1">
      <alignment horizontal="left" vertical="center" wrapText="1"/>
    </xf>
    <xf numFmtId="40" fontId="14" fillId="7" borderId="14" xfId="0" applyNumberFormat="1" applyFont="1" applyFill="1" applyBorder="1" applyAlignment="1">
      <alignment horizontal="center" vertical="center" wrapText="1"/>
    </xf>
    <xf numFmtId="49" fontId="9" fillId="5" borderId="15" xfId="0" applyNumberFormat="1" applyFont="1" applyFill="1" applyBorder="1" applyAlignment="1">
      <alignment vertical="center"/>
    </xf>
    <xf numFmtId="14" fontId="15" fillId="0" borderId="12" xfId="0" applyNumberFormat="1" applyFont="1" applyBorder="1" applyAlignment="1">
      <alignment horizontal="center" vertical="center"/>
    </xf>
    <xf numFmtId="40" fontId="9" fillId="0" borderId="0" xfId="0" applyNumberFormat="1" applyFont="1" applyAlignment="1">
      <alignment horizontal="right"/>
    </xf>
    <xf numFmtId="40" fontId="9" fillId="0" borderId="0" xfId="0" applyNumberFormat="1" applyFont="1"/>
    <xf numFmtId="0" fontId="21" fillId="6" borderId="17" xfId="34" applyNumberFormat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40" fontId="24" fillId="5" borderId="1" xfId="0" applyNumberFormat="1" applyFont="1" applyFill="1" applyBorder="1" applyAlignment="1">
      <alignment vertical="center"/>
    </xf>
    <xf numFmtId="186" fontId="15" fillId="0" borderId="14" xfId="0" applyNumberFormat="1" applyFont="1" applyBorder="1" applyAlignment="1">
      <alignment horizontal="center" vertical="center"/>
    </xf>
    <xf numFmtId="0" fontId="22" fillId="0" borderId="14" xfId="54" applyNumberFormat="1" applyBorder="1" applyAlignment="1" applyProtection="1">
      <alignment horizontal="center" vertical="center" wrapText="1"/>
    </xf>
    <xf numFmtId="186" fontId="10" fillId="7" borderId="1" xfId="0" applyNumberFormat="1" applyFont="1" applyFill="1" applyBorder="1" applyAlignment="1">
      <alignment vertical="center"/>
    </xf>
    <xf numFmtId="187" fontId="10" fillId="7" borderId="1" xfId="0" applyNumberFormat="1" applyFont="1" applyFill="1" applyBorder="1" applyAlignment="1">
      <alignment vertical="center"/>
    </xf>
    <xf numFmtId="49" fontId="25" fillId="8" borderId="1" xfId="0" applyNumberFormat="1" applyFont="1" applyFill="1" applyBorder="1" applyAlignment="1">
      <alignment horizontal="left" vertical="center"/>
    </xf>
    <xf numFmtId="0" fontId="25" fillId="8" borderId="1" xfId="0" applyFont="1" applyFill="1" applyBorder="1" applyAlignment="1">
      <alignment horizontal="left" vertical="center"/>
    </xf>
    <xf numFmtId="177" fontId="25" fillId="8" borderId="1" xfId="1" applyNumberFormat="1" applyFont="1" applyFill="1" applyBorder="1" applyAlignment="1">
      <alignment horizontal="left" vertical="center"/>
    </xf>
    <xf numFmtId="178" fontId="25" fillId="8" borderId="1" xfId="0" applyNumberFormat="1" applyFont="1" applyFill="1" applyBorder="1" applyAlignment="1">
      <alignment horizontal="left" vertical="center"/>
    </xf>
    <xf numFmtId="179" fontId="25" fillId="8" borderId="1" xfId="0" applyNumberFormat="1" applyFont="1" applyFill="1" applyBorder="1" applyAlignment="1">
      <alignment horizontal="left" vertical="center"/>
    </xf>
    <xf numFmtId="178" fontId="25" fillId="8" borderId="1" xfId="2" applyFont="1" applyFill="1" applyBorder="1" applyAlignment="1">
      <alignment horizontal="left" vertical="center" wrapText="1"/>
    </xf>
    <xf numFmtId="178" fontId="26" fillId="0" borderId="0" xfId="3" applyFont="1" applyAlignment="1">
      <alignment horizontal="left" vertical="center"/>
    </xf>
    <xf numFmtId="179" fontId="25" fillId="2" borderId="1" xfId="4" applyFont="1" applyFill="1" applyBorder="1" applyAlignment="1">
      <alignment horizontal="left" vertical="center"/>
    </xf>
    <xf numFmtId="177" fontId="25" fillId="2" borderId="1" xfId="1" applyNumberFormat="1" applyFont="1" applyFill="1" applyBorder="1" applyAlignment="1">
      <alignment horizontal="left" vertical="center"/>
    </xf>
    <xf numFmtId="177" fontId="25" fillId="2" borderId="1" xfId="1" applyNumberFormat="1" applyFont="1" applyFill="1" applyBorder="1" applyAlignment="1">
      <alignment horizontal="left" vertical="center" wrapText="1"/>
    </xf>
    <xf numFmtId="179" fontId="25" fillId="2" borderId="1" xfId="4" applyFont="1" applyFill="1" applyBorder="1" applyAlignment="1">
      <alignment horizontal="left" vertical="center" wrapText="1"/>
    </xf>
    <xf numFmtId="49" fontId="25" fillId="3" borderId="1" xfId="0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177" fontId="25" fillId="3" borderId="1" xfId="1" applyNumberFormat="1" applyFont="1" applyFill="1" applyBorder="1" applyAlignment="1">
      <alignment horizontal="left" vertical="center"/>
    </xf>
    <xf numFmtId="178" fontId="25" fillId="3" borderId="1" xfId="0" applyNumberFormat="1" applyFont="1" applyFill="1" applyBorder="1" applyAlignment="1">
      <alignment horizontal="left" vertical="center"/>
    </xf>
    <xf numFmtId="179" fontId="25" fillId="3" borderId="1" xfId="0" applyNumberFormat="1" applyFont="1" applyFill="1" applyBorder="1" applyAlignment="1">
      <alignment horizontal="left" vertical="center"/>
    </xf>
    <xf numFmtId="178" fontId="25" fillId="3" borderId="1" xfId="2" applyFont="1" applyFill="1" applyBorder="1" applyAlignment="1">
      <alignment horizontal="left" vertical="center" wrapText="1"/>
    </xf>
    <xf numFmtId="49" fontId="25" fillId="4" borderId="2" xfId="49" applyNumberFormat="1" applyFont="1" applyFill="1" applyBorder="1" applyAlignment="1">
      <alignment horizontal="left" vertical="center"/>
    </xf>
    <xf numFmtId="179" fontId="25" fillId="4" borderId="1" xfId="6" applyFont="1" applyFill="1" applyBorder="1" applyAlignment="1">
      <alignment horizontal="left" vertical="center"/>
    </xf>
    <xf numFmtId="177" fontId="25" fillId="4" borderId="1" xfId="1" applyNumberFormat="1" applyFont="1" applyFill="1" applyBorder="1" applyAlignment="1">
      <alignment horizontal="left" vertical="center"/>
    </xf>
    <xf numFmtId="177" fontId="25" fillId="4" borderId="1" xfId="1" applyNumberFormat="1" applyFont="1" applyFill="1" applyBorder="1" applyAlignment="1">
      <alignment horizontal="left" vertical="center" wrapText="1"/>
    </xf>
    <xf numFmtId="179" fontId="25" fillId="4" borderId="1" xfId="7" applyFont="1" applyFill="1" applyBorder="1" applyAlignment="1">
      <alignment horizontal="left" vertical="center" wrapText="1"/>
    </xf>
    <xf numFmtId="49" fontId="25" fillId="4" borderId="3" xfId="49" applyNumberFormat="1" applyFont="1" applyFill="1" applyBorder="1" applyAlignment="1">
      <alignment horizontal="left" vertical="center"/>
    </xf>
    <xf numFmtId="0" fontId="26" fillId="0" borderId="1" xfId="2" applyNumberFormat="1" applyFont="1" applyBorder="1" applyAlignment="1">
      <alignment horizontal="left" vertical="center"/>
    </xf>
    <xf numFmtId="178" fontId="26" fillId="0" borderId="1" xfId="8" applyFont="1" applyBorder="1" applyAlignment="1">
      <alignment horizontal="left" vertical="center" wrapText="1"/>
    </xf>
    <xf numFmtId="177" fontId="26" fillId="0" borderId="1" xfId="1" applyNumberFormat="1" applyFont="1" applyFill="1" applyBorder="1" applyAlignment="1">
      <alignment horizontal="left" vertical="center" wrapText="1"/>
    </xf>
    <xf numFmtId="178" fontId="26" fillId="6" borderId="14" xfId="8" applyFont="1" applyFill="1" applyBorder="1" applyAlignment="1">
      <alignment vertical="center"/>
    </xf>
    <xf numFmtId="178" fontId="26" fillId="6" borderId="1" xfId="3" applyFont="1" applyFill="1" applyBorder="1" applyAlignment="1">
      <alignment horizontal="left" vertical="center"/>
    </xf>
    <xf numFmtId="178" fontId="26" fillId="0" borderId="1" xfId="8" applyFont="1" applyBorder="1" applyAlignment="1">
      <alignment vertical="center" wrapText="1"/>
    </xf>
    <xf numFmtId="179" fontId="26" fillId="0" borderId="14" xfId="9" applyNumberFormat="1" applyFont="1" applyBorder="1" applyAlignment="1">
      <alignment vertical="center" wrapText="1"/>
    </xf>
    <xf numFmtId="178" fontId="25" fillId="2" borderId="4" xfId="2" applyFont="1" applyFill="1" applyBorder="1" applyAlignment="1">
      <alignment horizontal="left" vertical="center"/>
    </xf>
    <xf numFmtId="178" fontId="25" fillId="2" borderId="5" xfId="2" applyFont="1" applyFill="1" applyBorder="1" applyAlignment="1">
      <alignment horizontal="left" vertical="center"/>
    </xf>
    <xf numFmtId="177" fontId="25" fillId="2" borderId="5" xfId="1" applyNumberFormat="1" applyFont="1" applyFill="1" applyBorder="1" applyAlignment="1">
      <alignment horizontal="left" vertical="center"/>
    </xf>
    <xf numFmtId="177" fontId="25" fillId="2" borderId="5" xfId="1" applyNumberFormat="1" applyFont="1" applyFill="1" applyBorder="1" applyAlignment="1">
      <alignment horizontal="left" vertical="center" wrapText="1"/>
    </xf>
    <xf numFmtId="179" fontId="25" fillId="2" borderId="5" xfId="2" applyNumberFormat="1" applyFont="1" applyFill="1" applyBorder="1" applyAlignment="1">
      <alignment vertical="center" wrapText="1"/>
    </xf>
    <xf numFmtId="179" fontId="25" fillId="2" borderId="5" xfId="2" applyNumberFormat="1" applyFont="1" applyFill="1" applyBorder="1" applyAlignment="1">
      <alignment horizontal="left" vertical="center" wrapText="1"/>
    </xf>
    <xf numFmtId="178" fontId="25" fillId="2" borderId="6" xfId="2" applyFont="1" applyFill="1" applyBorder="1" applyAlignment="1">
      <alignment horizontal="left" vertical="center" wrapText="1"/>
    </xf>
    <xf numFmtId="179" fontId="25" fillId="4" borderId="14" xfId="6" applyFont="1" applyFill="1" applyBorder="1" applyAlignment="1">
      <alignment vertical="center"/>
    </xf>
    <xf numFmtId="0" fontId="26" fillId="0" borderId="1" xfId="9" applyNumberFormat="1" applyFont="1" applyBorder="1" applyAlignment="1">
      <alignment horizontal="left" vertical="center"/>
    </xf>
    <xf numFmtId="179" fontId="26" fillId="6" borderId="1" xfId="9" applyNumberFormat="1" applyFont="1" applyFill="1" applyBorder="1" applyAlignment="1">
      <alignment horizontal="left" vertical="center" wrapText="1"/>
    </xf>
    <xf numFmtId="178" fontId="25" fillId="3" borderId="14" xfId="0" applyNumberFormat="1" applyFont="1" applyFill="1" applyBorder="1" applyAlignment="1">
      <alignment vertical="center"/>
    </xf>
    <xf numFmtId="49" fontId="26" fillId="0" borderId="0" xfId="3" applyNumberFormat="1" applyFont="1" applyAlignment="1">
      <alignment horizontal="left" vertical="center"/>
    </xf>
    <xf numFmtId="177" fontId="26" fillId="0" borderId="0" xfId="1" applyNumberFormat="1" applyFont="1" applyAlignment="1">
      <alignment horizontal="left" vertical="center"/>
    </xf>
    <xf numFmtId="178" fontId="26" fillId="0" borderId="0" xfId="3" applyFont="1" applyAlignment="1">
      <alignment vertical="center"/>
    </xf>
    <xf numFmtId="179" fontId="26" fillId="0" borderId="0" xfId="3" applyNumberFormat="1" applyFont="1" applyAlignment="1">
      <alignment horizontal="left" vertical="center"/>
    </xf>
    <xf numFmtId="179" fontId="25" fillId="2" borderId="14" xfId="4" applyFont="1" applyFill="1" applyBorder="1" applyAlignment="1">
      <alignment vertical="center" wrapText="1"/>
    </xf>
    <xf numFmtId="178" fontId="26" fillId="0" borderId="14" xfId="8" applyFont="1" applyBorder="1" applyAlignment="1">
      <alignment vertical="center"/>
    </xf>
    <xf numFmtId="179" fontId="26" fillId="0" borderId="1" xfId="9" applyNumberFormat="1" applyFont="1" applyBorder="1" applyAlignment="1">
      <alignment horizontal="left" vertical="center" wrapText="1"/>
    </xf>
    <xf numFmtId="177" fontId="26" fillId="0" borderId="1" xfId="1" applyNumberFormat="1" applyFont="1" applyFill="1" applyBorder="1" applyAlignment="1">
      <alignment vertical="center" wrapText="1"/>
    </xf>
    <xf numFmtId="177" fontId="26" fillId="0" borderId="1" xfId="1" applyNumberFormat="1" applyFont="1" applyFill="1" applyBorder="1" applyAlignment="1">
      <alignment horizontal="center" vertical="center" wrapText="1"/>
    </xf>
    <xf numFmtId="178" fontId="26" fillId="0" borderId="1" xfId="9" applyFont="1" applyBorder="1" applyAlignment="1">
      <alignment horizontal="left" vertical="center" wrapText="1"/>
    </xf>
    <xf numFmtId="178" fontId="26" fillId="0" borderId="14" xfId="8" applyFont="1" applyBorder="1" applyAlignment="1">
      <alignment horizontal="left" vertical="center" wrapText="1"/>
    </xf>
    <xf numFmtId="177" fontId="26" fillId="0" borderId="14" xfId="1" applyNumberFormat="1" applyFont="1" applyFill="1" applyBorder="1" applyAlignment="1">
      <alignment horizontal="left" vertical="center" wrapText="1"/>
    </xf>
    <xf numFmtId="178" fontId="27" fillId="0" borderId="1" xfId="9" applyFont="1" applyBorder="1" applyAlignment="1">
      <alignment horizontal="left" vertical="center" wrapText="1"/>
    </xf>
    <xf numFmtId="178" fontId="27" fillId="0" borderId="3" xfId="9" applyFont="1" applyBorder="1" applyAlignment="1">
      <alignment horizontal="left" vertical="center" wrapText="1"/>
    </xf>
    <xf numFmtId="178" fontId="26" fillId="0" borderId="1" xfId="1" applyNumberFormat="1" applyFont="1" applyFill="1" applyBorder="1" applyAlignment="1">
      <alignment horizontal="left" vertical="center" wrapText="1"/>
    </xf>
    <xf numFmtId="49" fontId="26" fillId="0" borderId="1" xfId="3" applyNumberFormat="1" applyFont="1" applyBorder="1" applyAlignment="1">
      <alignment horizontal="left" vertical="center"/>
    </xf>
    <xf numFmtId="183" fontId="26" fillId="0" borderId="1" xfId="48" applyFont="1" applyBorder="1" applyAlignment="1">
      <alignment horizontal="left" vertical="center" wrapText="1"/>
    </xf>
    <xf numFmtId="49" fontId="25" fillId="3" borderId="11" xfId="0" applyNumberFormat="1" applyFont="1" applyFill="1" applyBorder="1" applyAlignment="1">
      <alignment horizontal="left" vertical="center"/>
    </xf>
    <xf numFmtId="0" fontId="25" fillId="3" borderId="11" xfId="0" applyFont="1" applyFill="1" applyBorder="1" applyAlignment="1">
      <alignment horizontal="left" vertical="center"/>
    </xf>
    <xf numFmtId="177" fontId="25" fillId="3" borderId="11" xfId="1" applyNumberFormat="1" applyFont="1" applyFill="1" applyBorder="1" applyAlignment="1">
      <alignment horizontal="left" vertical="center"/>
    </xf>
    <xf numFmtId="178" fontId="25" fillId="3" borderId="11" xfId="0" applyNumberFormat="1" applyFont="1" applyFill="1" applyBorder="1" applyAlignment="1">
      <alignment vertical="center"/>
    </xf>
    <xf numFmtId="178" fontId="25" fillId="3" borderId="11" xfId="0" applyNumberFormat="1" applyFont="1" applyFill="1" applyBorder="1" applyAlignment="1">
      <alignment horizontal="left" vertical="center"/>
    </xf>
    <xf numFmtId="49" fontId="25" fillId="0" borderId="15" xfId="0" applyNumberFormat="1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177" fontId="25" fillId="0" borderId="16" xfId="1" applyNumberFormat="1" applyFont="1" applyFill="1" applyBorder="1" applyAlignment="1">
      <alignment horizontal="left" vertical="center"/>
    </xf>
    <xf numFmtId="178" fontId="25" fillId="0" borderId="16" xfId="0" applyNumberFormat="1" applyFont="1" applyBorder="1" applyAlignment="1">
      <alignment vertical="center"/>
    </xf>
    <xf numFmtId="178" fontId="25" fillId="0" borderId="3" xfId="0" applyNumberFormat="1" applyFont="1" applyBorder="1" applyAlignment="1">
      <alignment horizontal="left" vertical="center"/>
    </xf>
    <xf numFmtId="178" fontId="26" fillId="0" borderId="3" xfId="9" applyFont="1" applyBorder="1" applyAlignment="1">
      <alignment horizontal="left" vertical="center" wrapText="1"/>
    </xf>
    <xf numFmtId="49" fontId="25" fillId="3" borderId="13" xfId="0" applyNumberFormat="1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177" fontId="25" fillId="3" borderId="13" xfId="1" applyNumberFormat="1" applyFont="1" applyFill="1" applyBorder="1" applyAlignment="1">
      <alignment horizontal="left" vertical="center"/>
    </xf>
    <xf numFmtId="178" fontId="25" fillId="3" borderId="13" xfId="0" applyNumberFormat="1" applyFont="1" applyFill="1" applyBorder="1" applyAlignment="1">
      <alignment vertical="center"/>
    </xf>
    <xf numFmtId="179" fontId="25" fillId="3" borderId="13" xfId="0" applyNumberFormat="1" applyFont="1" applyFill="1" applyBorder="1" applyAlignment="1">
      <alignment horizontal="left" vertical="center"/>
    </xf>
    <xf numFmtId="179" fontId="25" fillId="3" borderId="14" xfId="0" applyNumberFormat="1" applyFont="1" applyFill="1" applyBorder="1" applyAlignment="1">
      <alignment horizontal="left" vertical="center"/>
    </xf>
    <xf numFmtId="179" fontId="25" fillId="2" borderId="14" xfId="4" applyFont="1" applyFill="1" applyBorder="1" applyAlignment="1">
      <alignment horizontal="left" vertical="center"/>
    </xf>
    <xf numFmtId="177" fontId="25" fillId="2" borderId="14" xfId="1" applyNumberFormat="1" applyFont="1" applyFill="1" applyBorder="1" applyAlignment="1">
      <alignment horizontal="left" vertical="center"/>
    </xf>
    <xf numFmtId="177" fontId="25" fillId="2" borderId="14" xfId="1" applyNumberFormat="1" applyFont="1" applyFill="1" applyBorder="1" applyAlignment="1">
      <alignment horizontal="left" vertical="center" wrapText="1"/>
    </xf>
    <xf numFmtId="179" fontId="25" fillId="2" borderId="14" xfId="4" applyFont="1" applyFill="1" applyBorder="1" applyAlignment="1">
      <alignment horizontal="left" vertical="center" wrapText="1"/>
    </xf>
    <xf numFmtId="0" fontId="26" fillId="0" borderId="14" xfId="9" applyNumberFormat="1" applyFont="1" applyBorder="1" applyAlignment="1">
      <alignment horizontal="left" vertical="center"/>
    </xf>
    <xf numFmtId="180" fontId="26" fillId="0" borderId="14" xfId="1" applyNumberFormat="1" applyFont="1" applyFill="1" applyBorder="1" applyAlignment="1">
      <alignment horizontal="right" vertical="center" wrapText="1"/>
    </xf>
    <xf numFmtId="179" fontId="26" fillId="0" borderId="14" xfId="9" applyNumberFormat="1" applyFont="1" applyBorder="1" applyAlignment="1">
      <alignment horizontal="left" vertical="center" wrapText="1"/>
    </xf>
    <xf numFmtId="178" fontId="26" fillId="0" borderId="14" xfId="9" applyFont="1" applyBorder="1" applyAlignment="1">
      <alignment horizontal="left" vertical="center" wrapText="1"/>
    </xf>
    <xf numFmtId="49" fontId="25" fillId="3" borderId="14" xfId="0" applyNumberFormat="1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177" fontId="25" fillId="3" borderId="14" xfId="1" applyNumberFormat="1" applyFont="1" applyFill="1" applyBorder="1" applyAlignment="1">
      <alignment horizontal="left" vertical="center"/>
    </xf>
    <xf numFmtId="178" fontId="25" fillId="3" borderId="14" xfId="2" applyFont="1" applyFill="1" applyBorder="1" applyAlignment="1">
      <alignment horizontal="left" vertical="center" wrapText="1"/>
    </xf>
    <xf numFmtId="49" fontId="8" fillId="5" borderId="14" xfId="0" applyNumberFormat="1" applyFont="1" applyFill="1" applyBorder="1" applyAlignment="1">
      <alignment horizontal="center" vertical="center"/>
    </xf>
    <xf numFmtId="49" fontId="9" fillId="5" borderId="7" xfId="0" applyNumberFormat="1" applyFont="1" applyFill="1" applyBorder="1" applyAlignment="1">
      <alignment horizontal="left" vertical="center"/>
    </xf>
    <xf numFmtId="49" fontId="9" fillId="5" borderId="8" xfId="0" applyNumberFormat="1" applyFont="1" applyFill="1" applyBorder="1" applyAlignment="1">
      <alignment horizontal="left" vertical="center"/>
    </xf>
    <xf numFmtId="49" fontId="9" fillId="5" borderId="9" xfId="0" applyNumberFormat="1" applyFont="1" applyFill="1" applyBorder="1" applyAlignment="1">
      <alignment horizontal="left" vertical="center"/>
    </xf>
    <xf numFmtId="49" fontId="9" fillId="5" borderId="10" xfId="0" applyNumberFormat="1" applyFont="1" applyFill="1" applyBorder="1" applyAlignment="1">
      <alignment horizontal="left" vertical="center"/>
    </xf>
  </cellXfs>
  <cellStyles count="60">
    <cellStyle name="0,0_x000a__x000a_NA_x000a__x000a_ 2" xfId="37" xr:uid="{00000000-0005-0000-0000-000000000000}"/>
    <cellStyle name="0,0_x000d__x000a_NA_x000d__x000a_" xfId="59" xr:uid="{00000000-0005-0000-0000-000001000000}"/>
    <cellStyle name="Normal 2" xfId="3" xr:uid="{00000000-0005-0000-0000-000002000000}"/>
    <cellStyle name="Normal 2 2" xfId="2" xr:uid="{00000000-0005-0000-0000-000003000000}"/>
    <cellStyle name="Normal 2 2 2" xfId="16" xr:uid="{00000000-0005-0000-0000-000004000000}"/>
    <cellStyle name="Normal 2 2 2 2" xfId="32" xr:uid="{00000000-0005-0000-0000-000005000000}"/>
    <cellStyle name="Normal 2 2 2 3" xfId="4" xr:uid="{00000000-0005-0000-0000-000006000000}"/>
    <cellStyle name="Normal 2 2 2 3 2" xfId="40" xr:uid="{00000000-0005-0000-0000-000007000000}"/>
    <cellStyle name="Normal 2 2 2 4" xfId="58" xr:uid="{00000000-0005-0000-0000-000008000000}"/>
    <cellStyle name="Normal 2 2 3" xfId="17" xr:uid="{00000000-0005-0000-0000-000009000000}"/>
    <cellStyle name="Normal 2 2 3 2" xfId="7" xr:uid="{00000000-0005-0000-0000-00000A000000}"/>
    <cellStyle name="Normal 2 2 3 2 2" xfId="43" xr:uid="{00000000-0005-0000-0000-00000B000000}"/>
    <cellStyle name="Normal 2 2 4" xfId="35" xr:uid="{00000000-0005-0000-0000-00000C000000}"/>
    <cellStyle name="Normal 2 2 4 2" xfId="45" xr:uid="{00000000-0005-0000-0000-00000D000000}"/>
    <cellStyle name="Normal 2 3" xfId="36" xr:uid="{00000000-0005-0000-0000-00000E000000}"/>
    <cellStyle name="Normal 3" xfId="8" xr:uid="{00000000-0005-0000-0000-00000F000000}"/>
    <cellStyle name="Normal 3 7" xfId="46" xr:uid="{00000000-0005-0000-0000-000010000000}"/>
    <cellStyle name="Normal 4" xfId="39" xr:uid="{00000000-0005-0000-0000-000011000000}"/>
    <cellStyle name="Normal 5" xfId="47" xr:uid="{00000000-0005-0000-0000-000012000000}"/>
    <cellStyle name="Normal 6" xfId="56" xr:uid="{00000000-0005-0000-0000-000013000000}"/>
    <cellStyle name="Normal_mck_ceocircle_20060228 2" xfId="9" xr:uid="{00000000-0005-0000-0000-000014000000}"/>
    <cellStyle name="Normal_mck_ceocircle_20060228_budget_mini_ava_041207.xls" xfId="10" xr:uid="{00000000-0005-0000-0000-000015000000}"/>
    <cellStyle name="常规" xfId="0" builtinId="0"/>
    <cellStyle name="常规 14" xfId="50" xr:uid="{00000000-0005-0000-0000-000017000000}"/>
    <cellStyle name="常规 3" xfId="31" xr:uid="{00000000-0005-0000-0000-000018000000}"/>
    <cellStyle name="常规 3 2" xfId="55" xr:uid="{00000000-0005-0000-0000-000019000000}"/>
    <cellStyle name="常规 3 3" xfId="51" xr:uid="{00000000-0005-0000-0000-00001A000000}"/>
    <cellStyle name="常规 5 2 2" xfId="5" xr:uid="{00000000-0005-0000-0000-00001B000000}"/>
    <cellStyle name="常规 5 2 2 2" xfId="41" xr:uid="{00000000-0005-0000-0000-00001C000000}"/>
    <cellStyle name="常规 5 2 2 3" xfId="49" xr:uid="{00000000-0005-0000-0000-00001D000000}"/>
    <cellStyle name="常规 6" xfId="34" xr:uid="{00000000-0005-0000-0000-00001E000000}"/>
    <cellStyle name="常规 9" xfId="52" xr:uid="{00000000-0005-0000-0000-00001F000000}"/>
    <cellStyle name="超链接" xfId="54" builtinId="8"/>
    <cellStyle name="千位分隔" xfId="1" builtinId="3"/>
    <cellStyle name="千位分隔 2 2" xfId="53" xr:uid="{00000000-0005-0000-0000-000022000000}"/>
    <cellStyle name="样式 1" xfId="57" xr:uid="{00000000-0005-0000-0000-000023000000}"/>
    <cellStyle name="样式 1 2" xfId="38" xr:uid="{00000000-0005-0000-0000-000024000000}"/>
    <cellStyle name="样式 1 2 2" xfId="15" xr:uid="{00000000-0005-0000-0000-000025000000}"/>
    <cellStyle name="样式 1 2 2 2" xfId="6" xr:uid="{00000000-0005-0000-0000-000026000000}"/>
    <cellStyle name="样式 1 2 2 2 2" xfId="42" xr:uid="{00000000-0005-0000-0000-000027000000}"/>
    <cellStyle name="样式 1 2 2 2 2 2" xfId="48" xr:uid="{00000000-0005-0000-0000-000028000000}"/>
    <cellStyle name="样式 1 2 2 3" xfId="33" xr:uid="{00000000-0005-0000-0000-000029000000}"/>
    <cellStyle name="样式 1 2 4" xfId="44" xr:uid="{00000000-0005-0000-0000-00002A000000}"/>
    <cellStyle name="已访问的超链接" xfId="11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lihuan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1"/>
  <sheetViews>
    <sheetView tabSelected="1" topLeftCell="A10" zoomScale="110" zoomScaleNormal="75" zoomScalePageLayoutView="75" workbookViewId="0">
      <selection activeCell="F22" sqref="F22"/>
    </sheetView>
  </sheetViews>
  <sheetFormatPr defaultColWidth="13" defaultRowHeight="14"/>
  <cols>
    <col min="1" max="1" width="26.81640625" style="10" customWidth="1"/>
    <col min="2" max="2" width="28.08984375" style="10" customWidth="1"/>
    <col min="3" max="16384" width="13" style="10"/>
  </cols>
  <sheetData>
    <row r="1" spans="1:2" s="2" customFormat="1" ht="21">
      <c r="A1" s="118" t="s">
        <v>139</v>
      </c>
      <c r="B1" s="118"/>
    </row>
    <row r="2" spans="1:2" s="2" customFormat="1">
      <c r="A2" s="3"/>
      <c r="B2" s="4"/>
    </row>
    <row r="3" spans="1:2" s="2" customFormat="1" ht="29.25" customHeight="1" thickBot="1">
      <c r="A3" s="5" t="s">
        <v>56</v>
      </c>
      <c r="B3" s="19"/>
    </row>
    <row r="4" spans="1:2" s="2" customFormat="1" ht="43" customHeight="1">
      <c r="A4" s="6" t="s">
        <v>57</v>
      </c>
      <c r="B4" s="24" t="s">
        <v>147</v>
      </c>
    </row>
    <row r="5" spans="1:2" s="2" customFormat="1" ht="15.5">
      <c r="A5" s="6" t="s">
        <v>58</v>
      </c>
      <c r="B5" s="27" t="s">
        <v>171</v>
      </c>
    </row>
    <row r="6" spans="1:2" s="2" customFormat="1" ht="15.5">
      <c r="A6" s="6" t="s">
        <v>59</v>
      </c>
      <c r="B6" s="7" t="s">
        <v>156</v>
      </c>
    </row>
    <row r="7" spans="1:2" s="2" customFormat="1">
      <c r="A7" s="3"/>
      <c r="B7" s="4"/>
    </row>
    <row r="8" spans="1:2" s="2" customFormat="1" ht="15">
      <c r="A8" s="5" t="s">
        <v>60</v>
      </c>
      <c r="B8" s="8"/>
    </row>
    <row r="9" spans="1:2" s="2" customFormat="1" ht="15.5">
      <c r="A9" s="20" t="s">
        <v>61</v>
      </c>
      <c r="B9" s="25" t="s">
        <v>148</v>
      </c>
    </row>
    <row r="10" spans="1:2" s="2" customFormat="1" ht="15.5">
      <c r="A10" s="20" t="s">
        <v>62</v>
      </c>
      <c r="B10" s="25" t="s">
        <v>149</v>
      </c>
    </row>
    <row r="11" spans="1:2" s="2" customFormat="1" ht="15.5">
      <c r="A11" s="20" t="s">
        <v>63</v>
      </c>
      <c r="B11" s="25" t="s">
        <v>137</v>
      </c>
    </row>
    <row r="12" spans="1:2" s="2" customFormat="1" ht="15.5">
      <c r="A12" s="20" t="s">
        <v>64</v>
      </c>
      <c r="B12" s="25">
        <v>15210315875</v>
      </c>
    </row>
    <row r="13" spans="1:2" s="2" customFormat="1" ht="15.5">
      <c r="A13" s="20" t="s">
        <v>65</v>
      </c>
      <c r="B13" s="25"/>
    </row>
    <row r="14" spans="1:2" s="2" customFormat="1">
      <c r="A14" s="20" t="s">
        <v>66</v>
      </c>
      <c r="B14" s="28" t="s">
        <v>150</v>
      </c>
    </row>
    <row r="15" spans="1:2" s="2" customFormat="1" ht="15.5">
      <c r="A15" s="11"/>
      <c r="B15" s="21"/>
    </row>
    <row r="16" spans="1:2" s="2" customFormat="1" ht="33" customHeight="1">
      <c r="A16" s="12" t="s">
        <v>74</v>
      </c>
      <c r="B16" s="13" t="s">
        <v>83</v>
      </c>
    </row>
    <row r="17" spans="1:2" s="2" customFormat="1">
      <c r="A17" s="15" t="s">
        <v>164</v>
      </c>
      <c r="B17" s="16">
        <f>苏州!H1</f>
        <v>52880</v>
      </c>
    </row>
    <row r="18" spans="1:2" s="2" customFormat="1">
      <c r="A18" s="15" t="s">
        <v>165</v>
      </c>
      <c r="B18" s="16">
        <f>杭州!H1</f>
        <v>54880</v>
      </c>
    </row>
    <row r="19" spans="1:2" s="2" customFormat="1">
      <c r="A19" s="15" t="s">
        <v>166</v>
      </c>
      <c r="B19" s="16">
        <f>长沙!H1</f>
        <v>55520</v>
      </c>
    </row>
    <row r="20" spans="1:2" s="2" customFormat="1">
      <c r="A20" s="15" t="s">
        <v>167</v>
      </c>
      <c r="B20" s="26">
        <f>成都!H1</f>
        <v>51080</v>
      </c>
    </row>
    <row r="21" spans="1:2" s="2" customFormat="1">
      <c r="A21" s="15"/>
      <c r="B21" s="26"/>
    </row>
    <row r="22" spans="1:2" s="2" customFormat="1">
      <c r="A22" s="15"/>
      <c r="B22" s="26"/>
    </row>
    <row r="23" spans="1:2" s="2" customFormat="1" ht="15">
      <c r="A23" s="12" t="s">
        <v>67</v>
      </c>
      <c r="B23" s="29">
        <f>SUM(B17:B22)</f>
        <v>214360</v>
      </c>
    </row>
    <row r="24" spans="1:2" s="2" customFormat="1">
      <c r="A24" s="17"/>
      <c r="B24" s="14"/>
    </row>
    <row r="25" spans="1:2" s="2" customFormat="1" ht="15">
      <c r="A25" s="18" t="s">
        <v>68</v>
      </c>
      <c r="B25" s="30">
        <f>B23*0.06</f>
        <v>12861.6</v>
      </c>
    </row>
    <row r="26" spans="1:2" s="2" customFormat="1" ht="15">
      <c r="A26" s="12" t="s">
        <v>136</v>
      </c>
      <c r="B26" s="30">
        <f>B23+B25</f>
        <v>227221.6</v>
      </c>
    </row>
    <row r="27" spans="1:2" s="2" customFormat="1">
      <c r="A27" s="9"/>
      <c r="B27" s="1"/>
    </row>
    <row r="28" spans="1:2" s="2" customFormat="1">
      <c r="A28" s="119" t="s">
        <v>69</v>
      </c>
      <c r="B28" s="120"/>
    </row>
    <row r="29" spans="1:2" s="2" customFormat="1">
      <c r="A29" s="121" t="s">
        <v>70</v>
      </c>
      <c r="B29" s="122"/>
    </row>
    <row r="30" spans="1:2" s="2" customFormat="1" ht="14.5">
      <c r="A30" s="10"/>
      <c r="B30" s="22"/>
    </row>
    <row r="31" spans="1:2" s="2" customFormat="1" ht="14.5">
      <c r="A31" s="10"/>
      <c r="B31" s="23"/>
    </row>
  </sheetData>
  <mergeCells count="3">
    <mergeCell ref="A1:B1"/>
    <mergeCell ref="A28:B28"/>
    <mergeCell ref="A29:B29"/>
  </mergeCells>
  <phoneticPr fontId="20" type="noConversion"/>
  <hyperlinks>
    <hyperlink ref="B14" r:id="rId1" xr:uid="{8EFF69BB-69EC-4DA8-A16C-93A0BA1A8360}"/>
  </hyperlinks>
  <pageMargins left="0.7" right="0.7" top="0.75" bottom="0.75" header="0.3" footer="0.3"/>
  <pageSetup paperSize="9" scale="4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I122"/>
  <sheetViews>
    <sheetView zoomScale="65" zoomScaleNormal="60" zoomScalePageLayoutView="60" workbookViewId="0">
      <pane ySplit="2" topLeftCell="A3" activePane="bottomLeft" state="frozen"/>
      <selection activeCell="A9" sqref="A9"/>
      <selection pane="bottomLeft" activeCell="H49" sqref="H49"/>
    </sheetView>
  </sheetViews>
  <sheetFormatPr defaultColWidth="46.81640625" defaultRowHeight="18" outlineLevelRow="2"/>
  <cols>
    <col min="1" max="1" width="18.453125" style="72" customWidth="1"/>
    <col min="2" max="2" width="50.81640625" style="37" customWidth="1"/>
    <col min="3" max="3" width="18.81640625" style="73" customWidth="1"/>
    <col min="4" max="4" width="21.08984375" style="73" customWidth="1"/>
    <col min="5" max="5" width="20.08984375" style="73" customWidth="1"/>
    <col min="6" max="6" width="8.453125" style="73" customWidth="1"/>
    <col min="7" max="7" width="17" style="37" customWidth="1"/>
    <col min="8" max="8" width="20.453125" style="75" customWidth="1"/>
    <col min="9" max="9" width="91.453125" style="37" customWidth="1"/>
    <col min="10" max="32" width="9.36328125" style="37" customWidth="1"/>
    <col min="33" max="16384" width="46.81640625" style="37"/>
  </cols>
  <sheetData>
    <row r="1" spans="1:9" ht="31.5" customHeight="1">
      <c r="A1" s="31"/>
      <c r="B1" s="32" t="s">
        <v>128</v>
      </c>
      <c r="C1" s="33"/>
      <c r="D1" s="33"/>
      <c r="E1" s="33"/>
      <c r="F1" s="33"/>
      <c r="G1" s="34"/>
      <c r="H1" s="35">
        <f>H13+H24+H39+H49+H57+H63+H70</f>
        <v>52880</v>
      </c>
      <c r="I1" s="36"/>
    </row>
    <row r="2" spans="1:9" ht="17" customHeight="1">
      <c r="A2" s="38" t="s">
        <v>0</v>
      </c>
      <c r="B2" s="38" t="s">
        <v>1</v>
      </c>
      <c r="C2" s="39" t="s">
        <v>2</v>
      </c>
      <c r="D2" s="39" t="s">
        <v>90</v>
      </c>
      <c r="E2" s="40" t="s">
        <v>89</v>
      </c>
      <c r="F2" s="40" t="s">
        <v>88</v>
      </c>
      <c r="G2" s="41" t="s">
        <v>3</v>
      </c>
      <c r="H2" s="41" t="s">
        <v>4</v>
      </c>
      <c r="I2" s="41" t="s">
        <v>5</v>
      </c>
    </row>
    <row r="3" spans="1:9" ht="37" customHeight="1" outlineLevel="1">
      <c r="A3" s="42"/>
      <c r="B3" s="43" t="s">
        <v>140</v>
      </c>
      <c r="C3" s="44"/>
      <c r="D3" s="44"/>
      <c r="E3" s="44"/>
      <c r="F3" s="44"/>
      <c r="G3" s="45"/>
      <c r="H3" s="46"/>
      <c r="I3" s="47"/>
    </row>
    <row r="4" spans="1:9" ht="37" customHeight="1" outlineLevel="2">
      <c r="A4" s="48"/>
      <c r="B4" s="49" t="s">
        <v>7</v>
      </c>
      <c r="C4" s="50"/>
      <c r="D4" s="50"/>
      <c r="E4" s="51"/>
      <c r="F4" s="50"/>
      <c r="G4" s="49"/>
      <c r="H4" s="52"/>
      <c r="I4" s="53"/>
    </row>
    <row r="5" spans="1:9" ht="39" customHeight="1" outlineLevel="2">
      <c r="A5" s="54" t="s">
        <v>75</v>
      </c>
      <c r="B5" s="55" t="s">
        <v>71</v>
      </c>
      <c r="C5" s="56" t="s">
        <v>8</v>
      </c>
      <c r="D5" s="56">
        <v>1</v>
      </c>
      <c r="E5" s="56">
        <v>4.5</v>
      </c>
      <c r="F5" s="56">
        <v>1</v>
      </c>
      <c r="G5" s="57">
        <v>1200</v>
      </c>
      <c r="H5" s="58">
        <f>D5*E5*F5*G5</f>
        <v>5400</v>
      </c>
      <c r="I5" s="59"/>
    </row>
    <row r="6" spans="1:9" ht="37" customHeight="1" outlineLevel="2">
      <c r="A6" s="54" t="s">
        <v>32</v>
      </c>
      <c r="B6" s="55" t="s">
        <v>152</v>
      </c>
      <c r="C6" s="56" t="s">
        <v>8</v>
      </c>
      <c r="D6" s="56"/>
      <c r="E6" s="56"/>
      <c r="F6" s="56"/>
      <c r="G6" s="57"/>
      <c r="H6" s="58">
        <f>D6*E6*F6*G6</f>
        <v>0</v>
      </c>
      <c r="I6" s="59"/>
    </row>
    <row r="7" spans="1:9" ht="37" customHeight="1" outlineLevel="2">
      <c r="A7" s="54" t="s">
        <v>33</v>
      </c>
      <c r="B7" s="55" t="s">
        <v>79</v>
      </c>
      <c r="C7" s="56" t="s">
        <v>8</v>
      </c>
      <c r="D7" s="56"/>
      <c r="E7" s="56"/>
      <c r="F7" s="56"/>
      <c r="G7" s="60"/>
      <c r="H7" s="58">
        <f>D7*E7*F7*G7</f>
        <v>0</v>
      </c>
      <c r="I7" s="59"/>
    </row>
    <row r="8" spans="1:9" ht="37" customHeight="1" outlineLevel="1" thickBot="1">
      <c r="A8" s="61" t="s">
        <v>34</v>
      </c>
      <c r="B8" s="62" t="s">
        <v>9</v>
      </c>
      <c r="C8" s="63"/>
      <c r="D8" s="63"/>
      <c r="E8" s="64"/>
      <c r="F8" s="64"/>
      <c r="G8" s="65"/>
      <c r="H8" s="66">
        <f>SUM(H5:H7)</f>
        <v>5400</v>
      </c>
      <c r="I8" s="67"/>
    </row>
    <row r="9" spans="1:9" ht="37" customHeight="1" outlineLevel="2">
      <c r="A9" s="48"/>
      <c r="B9" s="49" t="s">
        <v>10</v>
      </c>
      <c r="C9" s="50"/>
      <c r="D9" s="50"/>
      <c r="E9" s="51"/>
      <c r="F9" s="50"/>
      <c r="G9" s="68"/>
      <c r="H9" s="52"/>
      <c r="I9" s="52"/>
    </row>
    <row r="10" spans="1:9" ht="37" customHeight="1" outlineLevel="2">
      <c r="A10" s="69" t="s">
        <v>35</v>
      </c>
      <c r="B10" s="55" t="s">
        <v>138</v>
      </c>
      <c r="C10" s="56" t="s">
        <v>8</v>
      </c>
      <c r="D10" s="56"/>
      <c r="E10" s="56"/>
      <c r="F10" s="56"/>
      <c r="G10" s="57"/>
      <c r="H10" s="70">
        <f>D10*E10*F10*G10</f>
        <v>0</v>
      </c>
      <c r="I10" s="59"/>
    </row>
    <row r="11" spans="1:9" ht="37" customHeight="1" outlineLevel="2">
      <c r="A11" s="69" t="s">
        <v>36</v>
      </c>
      <c r="B11" s="55" t="s">
        <v>137</v>
      </c>
      <c r="C11" s="56" t="s">
        <v>8</v>
      </c>
      <c r="D11" s="56"/>
      <c r="E11" s="56"/>
      <c r="F11" s="56"/>
      <c r="G11" s="57"/>
      <c r="H11" s="70">
        <f>D11*E11*F11*G11</f>
        <v>0</v>
      </c>
      <c r="I11" s="59"/>
    </row>
    <row r="12" spans="1:9" ht="37" customHeight="1" outlineLevel="1" thickBot="1">
      <c r="A12" s="61" t="s">
        <v>37</v>
      </c>
      <c r="B12" s="62" t="s">
        <v>11</v>
      </c>
      <c r="C12" s="63"/>
      <c r="D12" s="63"/>
      <c r="E12" s="64"/>
      <c r="F12" s="64"/>
      <c r="G12" s="65"/>
      <c r="H12" s="66">
        <f>SUM(H10:H11)</f>
        <v>0</v>
      </c>
      <c r="I12" s="67"/>
    </row>
    <row r="13" spans="1:9" ht="37" customHeight="1">
      <c r="A13" s="42" t="s">
        <v>6</v>
      </c>
      <c r="B13" s="43" t="s">
        <v>12</v>
      </c>
      <c r="C13" s="44"/>
      <c r="D13" s="44"/>
      <c r="E13" s="44"/>
      <c r="F13" s="44"/>
      <c r="G13" s="71"/>
      <c r="H13" s="46">
        <f>H8+H12</f>
        <v>5400</v>
      </c>
      <c r="I13" s="47"/>
    </row>
    <row r="14" spans="1:9" ht="37" customHeight="1">
      <c r="G14" s="74"/>
    </row>
    <row r="15" spans="1:9" ht="37" customHeight="1" outlineLevel="1">
      <c r="A15" s="42"/>
      <c r="B15" s="43" t="s">
        <v>14</v>
      </c>
      <c r="C15" s="44"/>
      <c r="D15" s="44"/>
      <c r="E15" s="44"/>
      <c r="F15" s="44"/>
      <c r="G15" s="71"/>
      <c r="H15" s="46"/>
      <c r="I15" s="47"/>
    </row>
    <row r="16" spans="1:9" ht="37" customHeight="1" outlineLevel="1">
      <c r="A16" s="38" t="s">
        <v>0</v>
      </c>
      <c r="B16" s="38" t="s">
        <v>1</v>
      </c>
      <c r="C16" s="39" t="s">
        <v>2</v>
      </c>
      <c r="D16" s="39" t="s">
        <v>90</v>
      </c>
      <c r="E16" s="40" t="s">
        <v>89</v>
      </c>
      <c r="F16" s="40" t="s">
        <v>88</v>
      </c>
      <c r="G16" s="76" t="s">
        <v>3</v>
      </c>
      <c r="H16" s="41" t="s">
        <v>4</v>
      </c>
      <c r="I16" s="41" t="s">
        <v>23</v>
      </c>
    </row>
    <row r="17" spans="1:9" ht="37" customHeight="1" outlineLevel="2">
      <c r="A17" s="48"/>
      <c r="B17" s="49" t="s">
        <v>126</v>
      </c>
      <c r="C17" s="50"/>
      <c r="D17" s="50"/>
      <c r="E17" s="51"/>
      <c r="F17" s="50"/>
      <c r="G17" s="68"/>
      <c r="H17" s="52"/>
      <c r="I17" s="53" t="s">
        <v>15</v>
      </c>
    </row>
    <row r="18" spans="1:9" ht="37" customHeight="1" outlineLevel="2">
      <c r="A18" s="54" t="s">
        <v>125</v>
      </c>
      <c r="B18" s="55" t="s">
        <v>129</v>
      </c>
      <c r="C18" s="56" t="s">
        <v>81</v>
      </c>
      <c r="D18" s="56"/>
      <c r="E18" s="56"/>
      <c r="F18" s="56"/>
      <c r="G18" s="77"/>
      <c r="H18" s="78">
        <f t="shared" ref="H18:H22" si="0">D18*E18*F18*G18</f>
        <v>0</v>
      </c>
      <c r="I18" s="59"/>
    </row>
    <row r="19" spans="1:9" ht="37" customHeight="1" outlineLevel="2">
      <c r="A19" s="54" t="s">
        <v>124</v>
      </c>
      <c r="B19" s="55" t="s">
        <v>123</v>
      </c>
      <c r="C19" s="56" t="s">
        <v>81</v>
      </c>
      <c r="D19" s="56"/>
      <c r="E19" s="56"/>
      <c r="F19" s="56"/>
      <c r="G19" s="77"/>
      <c r="H19" s="78">
        <f t="shared" si="0"/>
        <v>0</v>
      </c>
      <c r="I19" s="59"/>
    </row>
    <row r="20" spans="1:9" ht="37" customHeight="1" outlineLevel="2">
      <c r="A20" s="54" t="s">
        <v>122</v>
      </c>
      <c r="B20" s="55" t="s">
        <v>121</v>
      </c>
      <c r="C20" s="56" t="s">
        <v>80</v>
      </c>
      <c r="D20" s="56"/>
      <c r="E20" s="56"/>
      <c r="F20" s="56"/>
      <c r="G20" s="77"/>
      <c r="H20" s="78">
        <f t="shared" si="0"/>
        <v>0</v>
      </c>
      <c r="I20" s="59"/>
    </row>
    <row r="21" spans="1:9" ht="37" customHeight="1" outlineLevel="2">
      <c r="A21" s="54" t="s">
        <v>120</v>
      </c>
      <c r="B21" s="55" t="s">
        <v>119</v>
      </c>
      <c r="C21" s="56" t="s">
        <v>80</v>
      </c>
      <c r="D21" s="56"/>
      <c r="E21" s="56"/>
      <c r="F21" s="56"/>
      <c r="G21" s="77"/>
      <c r="H21" s="78">
        <f t="shared" si="0"/>
        <v>0</v>
      </c>
      <c r="I21" s="59"/>
    </row>
    <row r="22" spans="1:9" ht="37" customHeight="1" outlineLevel="2">
      <c r="A22" s="54" t="s">
        <v>118</v>
      </c>
      <c r="B22" s="55" t="s">
        <v>117</v>
      </c>
      <c r="C22" s="56" t="s">
        <v>82</v>
      </c>
      <c r="D22" s="56"/>
      <c r="E22" s="56"/>
      <c r="F22" s="56"/>
      <c r="G22" s="77"/>
      <c r="H22" s="78">
        <f t="shared" si="0"/>
        <v>0</v>
      </c>
      <c r="I22" s="59"/>
    </row>
    <row r="23" spans="1:9" ht="37" customHeight="1" outlineLevel="1">
      <c r="A23" s="48" t="s">
        <v>38</v>
      </c>
      <c r="B23" s="49" t="s">
        <v>130</v>
      </c>
      <c r="C23" s="50"/>
      <c r="D23" s="50"/>
      <c r="E23" s="51"/>
      <c r="F23" s="50"/>
      <c r="G23" s="68"/>
      <c r="H23" s="52">
        <f>SUM(H18:H22)</f>
        <v>0</v>
      </c>
      <c r="I23" s="59"/>
    </row>
    <row r="24" spans="1:9" ht="37" customHeight="1">
      <c r="A24" s="42" t="s">
        <v>13</v>
      </c>
      <c r="B24" s="43" t="s">
        <v>16</v>
      </c>
      <c r="C24" s="44"/>
      <c r="D24" s="44"/>
      <c r="E24" s="44"/>
      <c r="F24" s="44"/>
      <c r="G24" s="71"/>
      <c r="H24" s="45">
        <f>H23</f>
        <v>0</v>
      </c>
      <c r="I24" s="47"/>
    </row>
    <row r="25" spans="1:9" ht="37" customHeight="1">
      <c r="G25" s="74"/>
    </row>
    <row r="26" spans="1:9" ht="37" customHeight="1" outlineLevel="1">
      <c r="A26" s="42"/>
      <c r="B26" s="43" t="s">
        <v>17</v>
      </c>
      <c r="C26" s="44"/>
      <c r="D26" s="44"/>
      <c r="E26" s="44"/>
      <c r="F26" s="44"/>
      <c r="G26" s="71"/>
      <c r="H26" s="46"/>
      <c r="I26" s="47"/>
    </row>
    <row r="27" spans="1:9" ht="37" customHeight="1" outlineLevel="1">
      <c r="A27" s="38" t="s">
        <v>0</v>
      </c>
      <c r="B27" s="38" t="s">
        <v>1</v>
      </c>
      <c r="C27" s="39" t="s">
        <v>2</v>
      </c>
      <c r="D27" s="39" t="s">
        <v>90</v>
      </c>
      <c r="E27" s="40" t="s">
        <v>89</v>
      </c>
      <c r="F27" s="40" t="s">
        <v>88</v>
      </c>
      <c r="G27" s="76" t="s">
        <v>3</v>
      </c>
      <c r="H27" s="41" t="s">
        <v>4</v>
      </c>
      <c r="I27" s="41" t="s">
        <v>116</v>
      </c>
    </row>
    <row r="28" spans="1:9" ht="37" customHeight="1" outlineLevel="2">
      <c r="A28" s="48"/>
      <c r="B28" s="49" t="s">
        <v>115</v>
      </c>
      <c r="C28" s="50"/>
      <c r="D28" s="50"/>
      <c r="E28" s="51"/>
      <c r="F28" s="50"/>
      <c r="G28" s="68"/>
      <c r="H28" s="52"/>
      <c r="I28" s="53"/>
    </row>
    <row r="29" spans="1:9" ht="37" customHeight="1" outlineLevel="2">
      <c r="A29" s="54" t="s">
        <v>39</v>
      </c>
      <c r="B29" s="55" t="s">
        <v>151</v>
      </c>
      <c r="C29" s="56" t="s">
        <v>82</v>
      </c>
      <c r="D29" s="79">
        <v>1</v>
      </c>
      <c r="E29" s="80">
        <v>2</v>
      </c>
      <c r="F29" s="56">
        <v>1</v>
      </c>
      <c r="G29" s="77">
        <v>1500</v>
      </c>
      <c r="H29" s="78">
        <f>D29*E29*F29*G29</f>
        <v>3000</v>
      </c>
      <c r="I29" s="81" t="s">
        <v>168</v>
      </c>
    </row>
    <row r="30" spans="1:9" ht="37" customHeight="1" outlineLevel="1" thickBot="1">
      <c r="A30" s="61" t="s">
        <v>40</v>
      </c>
      <c r="B30" s="62" t="s">
        <v>114</v>
      </c>
      <c r="C30" s="63"/>
      <c r="D30" s="63"/>
      <c r="E30" s="64"/>
      <c r="F30" s="64"/>
      <c r="G30" s="65"/>
      <c r="H30" s="66">
        <f>SUM(H29:H29)</f>
        <v>3000</v>
      </c>
      <c r="I30" s="67"/>
    </row>
    <row r="31" spans="1:9" ht="37" customHeight="1" outlineLevel="2">
      <c r="A31" s="48"/>
      <c r="B31" s="49" t="s">
        <v>18</v>
      </c>
      <c r="C31" s="50"/>
      <c r="D31" s="50"/>
      <c r="E31" s="51"/>
      <c r="F31" s="50"/>
      <c r="G31" s="76" t="s">
        <v>3</v>
      </c>
      <c r="H31" s="52"/>
      <c r="I31" s="53"/>
    </row>
    <row r="32" spans="1:9" ht="37" customHeight="1" outlineLevel="2">
      <c r="A32" s="54" t="s">
        <v>41</v>
      </c>
      <c r="B32" s="55" t="s">
        <v>113</v>
      </c>
      <c r="C32" s="56" t="s">
        <v>82</v>
      </c>
      <c r="D32" s="56"/>
      <c r="E32" s="56"/>
      <c r="F32" s="56"/>
      <c r="G32" s="77"/>
      <c r="H32" s="78">
        <f t="shared" ref="H32:H37" si="1">D32*E32*F32*G32</f>
        <v>0</v>
      </c>
      <c r="I32" s="81" t="s">
        <v>144</v>
      </c>
    </row>
    <row r="33" spans="1:9" ht="37" customHeight="1" outlineLevel="2">
      <c r="A33" s="54" t="s">
        <v>42</v>
      </c>
      <c r="B33" s="55" t="s">
        <v>112</v>
      </c>
      <c r="C33" s="56" t="s">
        <v>82</v>
      </c>
      <c r="D33" s="56"/>
      <c r="E33" s="56"/>
      <c r="F33" s="56"/>
      <c r="G33" s="77"/>
      <c r="H33" s="78">
        <f t="shared" si="1"/>
        <v>0</v>
      </c>
      <c r="I33" s="84" t="s">
        <v>111</v>
      </c>
    </row>
    <row r="34" spans="1:9" ht="37" customHeight="1" outlineLevel="2">
      <c r="A34" s="54" t="s">
        <v>43</v>
      </c>
      <c r="B34" s="55" t="s">
        <v>135</v>
      </c>
      <c r="C34" s="56" t="s">
        <v>78</v>
      </c>
      <c r="D34" s="56"/>
      <c r="E34" s="56"/>
      <c r="F34" s="56"/>
      <c r="G34" s="77"/>
      <c r="H34" s="78">
        <f t="shared" si="1"/>
        <v>0</v>
      </c>
      <c r="I34" s="84" t="s">
        <v>141</v>
      </c>
    </row>
    <row r="35" spans="1:9" ht="37" customHeight="1" outlineLevel="2">
      <c r="A35" s="54" t="s">
        <v>76</v>
      </c>
      <c r="B35" s="55" t="s">
        <v>110</v>
      </c>
      <c r="C35" s="56" t="s">
        <v>82</v>
      </c>
      <c r="D35" s="56"/>
      <c r="E35" s="56"/>
      <c r="F35" s="56"/>
      <c r="G35" s="77"/>
      <c r="H35" s="78">
        <f t="shared" si="1"/>
        <v>0</v>
      </c>
      <c r="I35" s="84" t="s">
        <v>109</v>
      </c>
    </row>
    <row r="36" spans="1:9" ht="37" customHeight="1" outlineLevel="2">
      <c r="A36" s="54" t="s">
        <v>108</v>
      </c>
      <c r="B36" s="55" t="s">
        <v>73</v>
      </c>
      <c r="C36" s="56" t="s">
        <v>107</v>
      </c>
      <c r="D36" s="56"/>
      <c r="E36" s="56"/>
      <c r="F36" s="56"/>
      <c r="G36" s="77"/>
      <c r="H36" s="78">
        <f t="shared" si="1"/>
        <v>0</v>
      </c>
      <c r="I36" s="85" t="s">
        <v>106</v>
      </c>
    </row>
    <row r="37" spans="1:9" ht="37" customHeight="1" outlineLevel="2">
      <c r="A37" s="54" t="s">
        <v>142</v>
      </c>
      <c r="B37" s="82" t="s">
        <v>143</v>
      </c>
      <c r="C37" s="56" t="s">
        <v>82</v>
      </c>
      <c r="D37" s="83"/>
      <c r="E37" s="83"/>
      <c r="F37" s="83"/>
      <c r="G37" s="77"/>
      <c r="H37" s="78">
        <f t="shared" si="1"/>
        <v>0</v>
      </c>
      <c r="I37" s="85"/>
    </row>
    <row r="38" spans="1:9" ht="37" customHeight="1" outlineLevel="1" thickBot="1">
      <c r="A38" s="61" t="s">
        <v>44</v>
      </c>
      <c r="B38" s="49" t="s">
        <v>19</v>
      </c>
      <c r="C38" s="50"/>
      <c r="D38" s="50"/>
      <c r="E38" s="51"/>
      <c r="F38" s="50"/>
      <c r="G38" s="68"/>
      <c r="H38" s="52">
        <f>SUM(H32:H37)</f>
        <v>0</v>
      </c>
      <c r="I38" s="53"/>
    </row>
    <row r="39" spans="1:9" ht="37" customHeight="1" outlineLevel="2">
      <c r="A39" s="42" t="s">
        <v>45</v>
      </c>
      <c r="B39" s="43" t="s">
        <v>20</v>
      </c>
      <c r="C39" s="44"/>
      <c r="D39" s="44"/>
      <c r="E39" s="44"/>
      <c r="F39" s="44"/>
      <c r="G39" s="71"/>
      <c r="H39" s="45">
        <f>H38+H30</f>
        <v>3000</v>
      </c>
      <c r="I39" s="45"/>
    </row>
    <row r="40" spans="1:9" ht="37" customHeight="1" outlineLevel="2">
      <c r="G40" s="74"/>
    </row>
    <row r="41" spans="1:9" ht="37" customHeight="1" outlineLevel="2">
      <c r="A41" s="42"/>
      <c r="B41" s="43" t="s">
        <v>22</v>
      </c>
      <c r="C41" s="44"/>
      <c r="D41" s="44"/>
      <c r="E41" s="44"/>
      <c r="F41" s="44"/>
      <c r="G41" s="71"/>
      <c r="H41" s="46"/>
      <c r="I41" s="47"/>
    </row>
    <row r="42" spans="1:9" ht="37" customHeight="1" outlineLevel="2">
      <c r="A42" s="38"/>
      <c r="B42" s="38" t="s">
        <v>1</v>
      </c>
      <c r="C42" s="39" t="s">
        <v>2</v>
      </c>
      <c r="D42" s="39" t="s">
        <v>90</v>
      </c>
      <c r="E42" s="40" t="s">
        <v>131</v>
      </c>
      <c r="F42" s="40" t="s">
        <v>88</v>
      </c>
      <c r="G42" s="76" t="s">
        <v>3</v>
      </c>
      <c r="H42" s="41" t="s">
        <v>4</v>
      </c>
      <c r="I42" s="41" t="s">
        <v>23</v>
      </c>
    </row>
    <row r="43" spans="1:9" ht="37" customHeight="1" outlineLevel="2">
      <c r="A43" s="55" t="s">
        <v>46</v>
      </c>
      <c r="B43" s="55" t="s">
        <v>132</v>
      </c>
      <c r="C43" s="56" t="s">
        <v>72</v>
      </c>
      <c r="D43" s="56">
        <v>1</v>
      </c>
      <c r="E43" s="56">
        <v>1</v>
      </c>
      <c r="F43" s="56">
        <v>2</v>
      </c>
      <c r="G43" s="77">
        <v>5000</v>
      </c>
      <c r="H43" s="78">
        <f t="shared" ref="H43:H47" si="2">D43*E43*F43*G43</f>
        <v>10000</v>
      </c>
      <c r="I43" s="84" t="s">
        <v>159</v>
      </c>
    </row>
    <row r="44" spans="1:9" ht="37" customHeight="1" outlineLevel="2">
      <c r="A44" s="55" t="s">
        <v>47</v>
      </c>
      <c r="B44" s="55" t="s">
        <v>105</v>
      </c>
      <c r="C44" s="56" t="s">
        <v>72</v>
      </c>
      <c r="D44" s="56">
        <v>1</v>
      </c>
      <c r="E44" s="56">
        <v>40</v>
      </c>
      <c r="F44" s="56">
        <v>4</v>
      </c>
      <c r="G44" s="77">
        <v>58</v>
      </c>
      <c r="H44" s="78">
        <f t="shared" si="2"/>
        <v>9280</v>
      </c>
      <c r="I44" s="84" t="s">
        <v>157</v>
      </c>
    </row>
    <row r="45" spans="1:9" ht="37" customHeight="1" outlineLevel="2">
      <c r="A45" s="55" t="s">
        <v>48</v>
      </c>
      <c r="B45" s="55" t="s">
        <v>104</v>
      </c>
      <c r="C45" s="56" t="s">
        <v>72</v>
      </c>
      <c r="D45" s="56">
        <v>1</v>
      </c>
      <c r="E45" s="56">
        <v>40</v>
      </c>
      <c r="F45" s="56">
        <v>2</v>
      </c>
      <c r="G45" s="77">
        <v>120</v>
      </c>
      <c r="H45" s="78">
        <f t="shared" si="2"/>
        <v>9600</v>
      </c>
      <c r="I45" s="84" t="s">
        <v>160</v>
      </c>
    </row>
    <row r="46" spans="1:9" ht="37" customHeight="1" outlineLevel="2">
      <c r="A46" s="55" t="s">
        <v>49</v>
      </c>
      <c r="B46" s="55" t="s">
        <v>103</v>
      </c>
      <c r="C46" s="56" t="s">
        <v>72</v>
      </c>
      <c r="D46" s="56">
        <v>1</v>
      </c>
      <c r="E46" s="56">
        <v>40</v>
      </c>
      <c r="F46" s="56">
        <v>1</v>
      </c>
      <c r="G46" s="77">
        <v>300</v>
      </c>
      <c r="H46" s="78">
        <f t="shared" si="2"/>
        <v>12000</v>
      </c>
      <c r="I46" s="84" t="s">
        <v>158</v>
      </c>
    </row>
    <row r="47" spans="1:9" ht="37" customHeight="1" outlineLevel="2">
      <c r="A47" s="55" t="s">
        <v>153</v>
      </c>
      <c r="B47" s="55" t="s">
        <v>154</v>
      </c>
      <c r="C47" s="56" t="s">
        <v>72</v>
      </c>
      <c r="D47" s="56">
        <v>1</v>
      </c>
      <c r="E47" s="56">
        <v>4</v>
      </c>
      <c r="F47" s="56">
        <v>1</v>
      </c>
      <c r="G47" s="77">
        <v>900</v>
      </c>
      <c r="H47" s="78">
        <f t="shared" si="2"/>
        <v>3600</v>
      </c>
      <c r="I47" s="84" t="s">
        <v>155</v>
      </c>
    </row>
    <row r="48" spans="1:9" ht="37" customHeight="1" outlineLevel="2" thickBot="1">
      <c r="A48" s="61" t="s">
        <v>50</v>
      </c>
      <c r="B48" s="62" t="s">
        <v>102</v>
      </c>
      <c r="C48" s="63"/>
      <c r="D48" s="63"/>
      <c r="E48" s="64"/>
      <c r="F48" s="64"/>
      <c r="G48" s="65"/>
      <c r="H48" s="66">
        <f>SUM(H43:H47)</f>
        <v>44480</v>
      </c>
      <c r="I48" s="67"/>
    </row>
    <row r="49" spans="1:9" ht="37" customHeight="1" outlineLevel="2">
      <c r="A49" s="42" t="s">
        <v>21</v>
      </c>
      <c r="B49" s="43" t="s">
        <v>24</v>
      </c>
      <c r="C49" s="44"/>
      <c r="D49" s="44"/>
      <c r="E49" s="44"/>
      <c r="F49" s="44"/>
      <c r="G49" s="71"/>
      <c r="H49" s="46">
        <f>H48</f>
        <v>44480</v>
      </c>
      <c r="I49" s="47"/>
    </row>
    <row r="50" spans="1:9" ht="37" customHeight="1" outlineLevel="2">
      <c r="G50" s="74"/>
    </row>
    <row r="51" spans="1:9" ht="37" customHeight="1" outlineLevel="2">
      <c r="A51" s="42"/>
      <c r="B51" s="43" t="s">
        <v>101</v>
      </c>
      <c r="C51" s="44"/>
      <c r="D51" s="44"/>
      <c r="E51" s="44"/>
      <c r="F51" s="44"/>
      <c r="G51" s="71"/>
      <c r="H51" s="46"/>
      <c r="I51" s="47" t="s">
        <v>100</v>
      </c>
    </row>
    <row r="52" spans="1:9" ht="37" customHeight="1" outlineLevel="2">
      <c r="A52" s="38"/>
      <c r="B52" s="38" t="s">
        <v>1</v>
      </c>
      <c r="C52" s="39" t="s">
        <v>2</v>
      </c>
      <c r="D52" s="39" t="s">
        <v>90</v>
      </c>
      <c r="E52" s="40" t="s">
        <v>89</v>
      </c>
      <c r="F52" s="40" t="s">
        <v>88</v>
      </c>
      <c r="G52" s="76" t="s">
        <v>3</v>
      </c>
      <c r="H52" s="41" t="s">
        <v>4</v>
      </c>
      <c r="I52" s="41" t="s">
        <v>145</v>
      </c>
    </row>
    <row r="53" spans="1:9" ht="37" customHeight="1">
      <c r="A53" s="54" t="s">
        <v>51</v>
      </c>
      <c r="B53" s="84" t="s">
        <v>99</v>
      </c>
      <c r="C53" s="86" t="s">
        <v>133</v>
      </c>
      <c r="D53" s="56"/>
      <c r="E53" s="56"/>
      <c r="F53" s="56"/>
      <c r="G53" s="77"/>
      <c r="H53" s="78">
        <f t="shared" ref="H53:H55" si="3">D53*E53*F53*G53</f>
        <v>0</v>
      </c>
      <c r="I53" s="84" t="s">
        <v>127</v>
      </c>
    </row>
    <row r="54" spans="1:9" ht="37" customHeight="1">
      <c r="A54" s="54" t="s">
        <v>52</v>
      </c>
      <c r="B54" s="84" t="s">
        <v>98</v>
      </c>
      <c r="C54" s="86" t="s">
        <v>82</v>
      </c>
      <c r="D54" s="56"/>
      <c r="E54" s="56"/>
      <c r="F54" s="56"/>
      <c r="G54" s="77"/>
      <c r="H54" s="78">
        <f t="shared" si="3"/>
        <v>0</v>
      </c>
      <c r="I54" s="84" t="s">
        <v>97</v>
      </c>
    </row>
    <row r="55" spans="1:9" ht="37" customHeight="1">
      <c r="A55" s="54" t="s">
        <v>53</v>
      </c>
      <c r="B55" s="84" t="s">
        <v>96</v>
      </c>
      <c r="C55" s="86" t="s">
        <v>82</v>
      </c>
      <c r="D55" s="56"/>
      <c r="E55" s="56"/>
      <c r="F55" s="56"/>
      <c r="G55" s="77"/>
      <c r="H55" s="78">
        <f t="shared" si="3"/>
        <v>0</v>
      </c>
      <c r="I55" s="84" t="s">
        <v>95</v>
      </c>
    </row>
    <row r="56" spans="1:9" ht="37" customHeight="1" outlineLevel="2" thickBot="1">
      <c r="A56" s="61" t="s">
        <v>54</v>
      </c>
      <c r="B56" s="62" t="s">
        <v>94</v>
      </c>
      <c r="C56" s="63"/>
      <c r="D56" s="63"/>
      <c r="E56" s="64"/>
      <c r="F56" s="64"/>
      <c r="G56" s="65"/>
      <c r="H56" s="66">
        <f>SUM(H53:H55)</f>
        <v>0</v>
      </c>
      <c r="I56" s="67"/>
    </row>
    <row r="57" spans="1:9" ht="37" customHeight="1" outlineLevel="2">
      <c r="A57" s="42" t="s">
        <v>55</v>
      </c>
      <c r="B57" s="43" t="s">
        <v>25</v>
      </c>
      <c r="C57" s="44"/>
      <c r="D57" s="44"/>
      <c r="E57" s="44"/>
      <c r="F57" s="44"/>
      <c r="G57" s="71"/>
      <c r="H57" s="45">
        <f>H56</f>
        <v>0</v>
      </c>
      <c r="I57" s="47"/>
    </row>
    <row r="58" spans="1:9" ht="37" customHeight="1" outlineLevel="2">
      <c r="G58" s="74"/>
      <c r="I58" s="81"/>
    </row>
    <row r="59" spans="1:9" ht="37" customHeight="1" outlineLevel="2">
      <c r="A59" s="42" t="s">
        <v>26</v>
      </c>
      <c r="B59" s="43" t="s">
        <v>92</v>
      </c>
      <c r="C59" s="44"/>
      <c r="D59" s="44"/>
      <c r="E59" s="44"/>
      <c r="F59" s="44"/>
      <c r="G59" s="71"/>
      <c r="H59" s="46"/>
      <c r="I59" s="46"/>
    </row>
    <row r="60" spans="1:9" ht="37" customHeight="1" outlineLevel="2">
      <c r="A60" s="38"/>
      <c r="B60" s="38" t="s">
        <v>1</v>
      </c>
      <c r="C60" s="39" t="s">
        <v>2</v>
      </c>
      <c r="D60" s="39" t="s">
        <v>90</v>
      </c>
      <c r="E60" s="40" t="s">
        <v>89</v>
      </c>
      <c r="F60" s="40" t="s">
        <v>88</v>
      </c>
      <c r="G60" s="76" t="s">
        <v>3</v>
      </c>
      <c r="H60" s="41" t="s">
        <v>4</v>
      </c>
      <c r="I60" s="41" t="s">
        <v>23</v>
      </c>
    </row>
    <row r="61" spans="1:9" ht="37" customHeight="1" outlineLevel="2">
      <c r="A61" s="87" t="s">
        <v>93</v>
      </c>
      <c r="B61" s="88" t="s">
        <v>92</v>
      </c>
      <c r="C61" s="86" t="s">
        <v>82</v>
      </c>
      <c r="D61" s="56"/>
      <c r="E61" s="56"/>
      <c r="F61" s="56"/>
      <c r="G61" s="77"/>
      <c r="H61" s="78">
        <f>E61*F61*G61*D61</f>
        <v>0</v>
      </c>
      <c r="I61" s="84" t="s">
        <v>134</v>
      </c>
    </row>
    <row r="62" spans="1:9" ht="37" customHeight="1" outlineLevel="2" thickBot="1">
      <c r="A62" s="61" t="s">
        <v>77</v>
      </c>
      <c r="B62" s="62" t="s">
        <v>91</v>
      </c>
      <c r="C62" s="63"/>
      <c r="D62" s="63"/>
      <c r="E62" s="64"/>
      <c r="F62" s="64"/>
      <c r="G62" s="65"/>
      <c r="H62" s="66">
        <f>SUM(H61:H61)</f>
        <v>0</v>
      </c>
      <c r="I62" s="67"/>
    </row>
    <row r="63" spans="1:9" ht="37" customHeight="1" outlineLevel="2">
      <c r="A63" s="89" t="s">
        <v>26</v>
      </c>
      <c r="B63" s="90" t="s">
        <v>27</v>
      </c>
      <c r="C63" s="91"/>
      <c r="D63" s="91"/>
      <c r="E63" s="91"/>
      <c r="F63" s="91"/>
      <c r="G63" s="92"/>
      <c r="H63" s="93">
        <f>SUM(H62)</f>
        <v>0</v>
      </c>
      <c r="I63" s="47"/>
    </row>
    <row r="64" spans="1:9" ht="37" customHeight="1" outlineLevel="2">
      <c r="A64" s="94"/>
      <c r="B64" s="95"/>
      <c r="C64" s="96"/>
      <c r="D64" s="96"/>
      <c r="E64" s="96"/>
      <c r="F64" s="96"/>
      <c r="G64" s="97"/>
      <c r="H64" s="98"/>
      <c r="I64" s="99"/>
    </row>
    <row r="65" spans="1:9" ht="37" customHeight="1" outlineLevel="1">
      <c r="A65" s="100"/>
      <c r="B65" s="101" t="s">
        <v>28</v>
      </c>
      <c r="C65" s="102"/>
      <c r="D65" s="102"/>
      <c r="E65" s="102"/>
      <c r="F65" s="102"/>
      <c r="G65" s="103"/>
      <c r="H65" s="104"/>
      <c r="I65" s="105"/>
    </row>
    <row r="66" spans="1:9" ht="37" customHeight="1" outlineLevel="2">
      <c r="A66" s="106"/>
      <c r="B66" s="106" t="s">
        <v>1</v>
      </c>
      <c r="C66" s="107" t="s">
        <v>2</v>
      </c>
      <c r="D66" s="107" t="s">
        <v>90</v>
      </c>
      <c r="E66" s="108" t="s">
        <v>89</v>
      </c>
      <c r="F66" s="107" t="s">
        <v>88</v>
      </c>
      <c r="G66" s="76" t="s">
        <v>3</v>
      </c>
      <c r="H66" s="107" t="s">
        <v>4</v>
      </c>
      <c r="I66" s="109"/>
    </row>
    <row r="67" spans="1:9" ht="37" customHeight="1" outlineLevel="2" thickBot="1">
      <c r="A67" s="61"/>
      <c r="B67" s="62" t="s">
        <v>87</v>
      </c>
      <c r="C67" s="63"/>
      <c r="D67" s="63"/>
      <c r="E67" s="64"/>
      <c r="F67" s="64"/>
      <c r="G67" s="65"/>
      <c r="H67" s="66"/>
      <c r="I67" s="67"/>
    </row>
    <row r="68" spans="1:9" ht="37" customHeight="1" outlineLevel="2">
      <c r="A68" s="110" t="s">
        <v>86</v>
      </c>
      <c r="B68" s="82" t="s">
        <v>85</v>
      </c>
      <c r="C68" s="83" t="s">
        <v>84</v>
      </c>
      <c r="D68" s="83"/>
      <c r="E68" s="111"/>
      <c r="F68" s="83"/>
      <c r="G68" s="77"/>
      <c r="H68" s="112">
        <f>D68*E68*F68*G68</f>
        <v>0</v>
      </c>
      <c r="I68" s="113" t="s">
        <v>146</v>
      </c>
    </row>
    <row r="69" spans="1:9" ht="37" customHeight="1" outlineLevel="2" thickBot="1">
      <c r="A69" s="61" t="s">
        <v>31</v>
      </c>
      <c r="B69" s="62" t="str">
        <f>CONCATENATE("Subtotal ",B67)</f>
        <v>Subtotal Photo &amp;Video crew</v>
      </c>
      <c r="C69" s="63"/>
      <c r="D69" s="63"/>
      <c r="E69" s="64"/>
      <c r="F69" s="64"/>
      <c r="G69" s="65"/>
      <c r="H69" s="66">
        <f>H68</f>
        <v>0</v>
      </c>
      <c r="I69" s="67"/>
    </row>
    <row r="70" spans="1:9" ht="37" customHeight="1" outlineLevel="1">
      <c r="A70" s="114" t="s">
        <v>30</v>
      </c>
      <c r="B70" s="115" t="s">
        <v>29</v>
      </c>
      <c r="C70" s="116"/>
      <c r="D70" s="116"/>
      <c r="E70" s="116"/>
      <c r="F70" s="116"/>
      <c r="G70" s="71"/>
      <c r="H70" s="105">
        <f>H69</f>
        <v>0</v>
      </c>
      <c r="I70" s="117"/>
    </row>
    <row r="71" spans="1:9" ht="37" customHeight="1">
      <c r="A71" s="37"/>
      <c r="H71" s="37"/>
    </row>
    <row r="72" spans="1:9" ht="37" customHeight="1"/>
    <row r="73" spans="1:9" ht="37" customHeight="1" outlineLevel="1"/>
    <row r="74" spans="1:9" ht="37" customHeight="1" outlineLevel="1"/>
    <row r="75" spans="1:9" ht="37" customHeight="1" outlineLevel="2"/>
    <row r="76" spans="1:9" ht="37" customHeight="1" outlineLevel="2">
      <c r="A76" s="37"/>
      <c r="H76" s="37"/>
    </row>
    <row r="77" spans="1:9" ht="37" customHeight="1" outlineLevel="2"/>
    <row r="78" spans="1:9" ht="37" customHeight="1" outlineLevel="2"/>
    <row r="79" spans="1:9" ht="37" customHeight="1" outlineLevel="2"/>
    <row r="80" spans="1:9" ht="37" customHeight="1" outlineLevel="2"/>
    <row r="81" ht="37" customHeight="1" outlineLevel="2"/>
    <row r="82" ht="37" customHeight="1" outlineLevel="2"/>
    <row r="83" ht="37" customHeight="1" outlineLevel="2"/>
    <row r="84" ht="37" customHeight="1" outlineLevel="2"/>
    <row r="85" ht="37" customHeight="1" outlineLevel="2"/>
    <row r="86" ht="37" customHeight="1" outlineLevel="1"/>
    <row r="87" ht="37" customHeight="1" outlineLevel="2"/>
    <row r="88" ht="37" customHeight="1" outlineLevel="2"/>
    <row r="89" ht="37" customHeight="1" outlineLevel="2"/>
    <row r="90" outlineLevel="2"/>
    <row r="91" outlineLevel="2"/>
    <row r="92" outlineLevel="2"/>
    <row r="93" outlineLevel="2"/>
    <row r="94" outlineLevel="2"/>
    <row r="95" outlineLevel="2"/>
    <row r="96" outlineLevel="2"/>
    <row r="97" outlineLevel="2"/>
    <row r="98" outlineLevel="1"/>
    <row r="99" outlineLevel="2"/>
    <row r="100" outlineLevel="2"/>
    <row r="101" outlineLevel="2"/>
    <row r="102" outlineLevel="2"/>
    <row r="103" outlineLevel="2"/>
    <row r="104" outlineLevel="2"/>
    <row r="105" outlineLevel="2"/>
    <row r="106" outlineLevel="2"/>
    <row r="107" outlineLevel="2"/>
    <row r="108" outlineLevel="2"/>
    <row r="109" outlineLevel="2"/>
    <row r="110" outlineLevel="1"/>
    <row r="111" outlineLevel="2"/>
    <row r="112" outlineLevel="2"/>
    <row r="113" outlineLevel="2"/>
    <row r="114" outlineLevel="2"/>
    <row r="115" outlineLevel="2"/>
    <row r="116" outlineLevel="2"/>
    <row r="117" outlineLevel="2"/>
    <row r="118" outlineLevel="2"/>
    <row r="119" outlineLevel="2"/>
    <row r="120" outlineLevel="2"/>
    <row r="121" outlineLevel="2"/>
    <row r="122" outlineLevel="1"/>
  </sheetData>
  <phoneticPr fontId="20" type="noConversion"/>
  <pageMargins left="0.196527777777778" right="0" top="0.16111111111111101" bottom="0.16111111111111101" header="0.29861111111111099" footer="0.29861111111111099"/>
  <pageSetup paperSize="9" scale="32" orientation="portrait" r:id="rId1"/>
  <rowBreaks count="1" manualBreakCount="1">
    <brk id="7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EE1CE-4788-49A3-B5EC-9BDE6B8D1B78}">
  <dimension ref="A1:I122"/>
  <sheetViews>
    <sheetView zoomScale="60" zoomScaleNormal="60" workbookViewId="0">
      <selection activeCell="H49" sqref="H49"/>
    </sheetView>
  </sheetViews>
  <sheetFormatPr defaultColWidth="46.81640625" defaultRowHeight="18" outlineLevelRow="2"/>
  <cols>
    <col min="1" max="1" width="18.453125" style="72" customWidth="1"/>
    <col min="2" max="2" width="50.81640625" style="37" customWidth="1"/>
    <col min="3" max="3" width="18.81640625" style="73" customWidth="1"/>
    <col min="4" max="4" width="21.08984375" style="73" customWidth="1"/>
    <col min="5" max="5" width="20.08984375" style="73" customWidth="1"/>
    <col min="6" max="6" width="8.453125" style="73" customWidth="1"/>
    <col min="7" max="7" width="17" style="37" customWidth="1"/>
    <col min="8" max="8" width="20.453125" style="75" customWidth="1"/>
    <col min="9" max="9" width="91.453125" style="37" customWidth="1"/>
    <col min="10" max="32" width="9.36328125" style="37" customWidth="1"/>
    <col min="33" max="16384" width="46.81640625" style="37"/>
  </cols>
  <sheetData>
    <row r="1" spans="1:9" ht="31.5" customHeight="1">
      <c r="A1" s="31"/>
      <c r="B1" s="32" t="s">
        <v>128</v>
      </c>
      <c r="C1" s="33"/>
      <c r="D1" s="33"/>
      <c r="E1" s="33"/>
      <c r="F1" s="33"/>
      <c r="G1" s="34"/>
      <c r="H1" s="35">
        <f>H13+H24+H39+H49+H57+H63+H70</f>
        <v>54880</v>
      </c>
      <c r="I1" s="36"/>
    </row>
    <row r="2" spans="1:9" ht="17" customHeight="1">
      <c r="A2" s="38" t="s">
        <v>0</v>
      </c>
      <c r="B2" s="38" t="s">
        <v>1</v>
      </c>
      <c r="C2" s="39" t="s">
        <v>2</v>
      </c>
      <c r="D2" s="39" t="s">
        <v>90</v>
      </c>
      <c r="E2" s="40" t="s">
        <v>89</v>
      </c>
      <c r="F2" s="40" t="s">
        <v>88</v>
      </c>
      <c r="G2" s="41" t="s">
        <v>3</v>
      </c>
      <c r="H2" s="41" t="s">
        <v>4</v>
      </c>
      <c r="I2" s="41" t="s">
        <v>5</v>
      </c>
    </row>
    <row r="3" spans="1:9" ht="37" customHeight="1" outlineLevel="1">
      <c r="A3" s="42"/>
      <c r="B3" s="43" t="s">
        <v>140</v>
      </c>
      <c r="C3" s="44"/>
      <c r="D3" s="44"/>
      <c r="E3" s="44"/>
      <c r="F3" s="44"/>
      <c r="G3" s="45"/>
      <c r="H3" s="46"/>
      <c r="I3" s="47"/>
    </row>
    <row r="4" spans="1:9" ht="37" customHeight="1" outlineLevel="2">
      <c r="A4" s="48"/>
      <c r="B4" s="49" t="s">
        <v>7</v>
      </c>
      <c r="C4" s="50"/>
      <c r="D4" s="50"/>
      <c r="E4" s="51"/>
      <c r="F4" s="50"/>
      <c r="G4" s="49"/>
      <c r="H4" s="52"/>
      <c r="I4" s="53"/>
    </row>
    <row r="5" spans="1:9" ht="39" customHeight="1" outlineLevel="2">
      <c r="A5" s="54" t="s">
        <v>75</v>
      </c>
      <c r="B5" s="55" t="s">
        <v>71</v>
      </c>
      <c r="C5" s="56" t="s">
        <v>8</v>
      </c>
      <c r="D5" s="56">
        <v>1</v>
      </c>
      <c r="E5" s="56">
        <v>4.5</v>
      </c>
      <c r="F5" s="56">
        <v>1</v>
      </c>
      <c r="G5" s="57">
        <v>1200</v>
      </c>
      <c r="H5" s="58">
        <f>D5*E5*F5*G5</f>
        <v>5400</v>
      </c>
      <c r="I5" s="59"/>
    </row>
    <row r="6" spans="1:9" ht="37" customHeight="1" outlineLevel="2">
      <c r="A6" s="54" t="s">
        <v>32</v>
      </c>
      <c r="B6" s="55" t="s">
        <v>152</v>
      </c>
      <c r="C6" s="56" t="s">
        <v>8</v>
      </c>
      <c r="D6" s="56"/>
      <c r="E6" s="56"/>
      <c r="F6" s="56"/>
      <c r="G6" s="57"/>
      <c r="H6" s="58">
        <f>D6*E6*F6*G6</f>
        <v>0</v>
      </c>
      <c r="I6" s="59"/>
    </row>
    <row r="7" spans="1:9" ht="37" customHeight="1" outlineLevel="2">
      <c r="A7" s="54" t="s">
        <v>33</v>
      </c>
      <c r="B7" s="55" t="s">
        <v>79</v>
      </c>
      <c r="C7" s="56" t="s">
        <v>8</v>
      </c>
      <c r="D7" s="56"/>
      <c r="E7" s="56"/>
      <c r="F7" s="56"/>
      <c r="G7" s="60"/>
      <c r="H7" s="58">
        <f>D7*E7*F7*G7</f>
        <v>0</v>
      </c>
      <c r="I7" s="59"/>
    </row>
    <row r="8" spans="1:9" ht="37" customHeight="1" outlineLevel="1" thickBot="1">
      <c r="A8" s="61" t="s">
        <v>34</v>
      </c>
      <c r="B8" s="62" t="s">
        <v>9</v>
      </c>
      <c r="C8" s="63"/>
      <c r="D8" s="63"/>
      <c r="E8" s="64"/>
      <c r="F8" s="64"/>
      <c r="G8" s="65"/>
      <c r="H8" s="66">
        <f>SUM(H5:H7)</f>
        <v>5400</v>
      </c>
      <c r="I8" s="67"/>
    </row>
    <row r="9" spans="1:9" ht="37" customHeight="1" outlineLevel="2">
      <c r="A9" s="48"/>
      <c r="B9" s="49" t="s">
        <v>10</v>
      </c>
      <c r="C9" s="50"/>
      <c r="D9" s="50"/>
      <c r="E9" s="51"/>
      <c r="F9" s="50"/>
      <c r="G9" s="68"/>
      <c r="H9" s="52"/>
      <c r="I9" s="52"/>
    </row>
    <row r="10" spans="1:9" ht="37" customHeight="1" outlineLevel="2">
      <c r="A10" s="69" t="s">
        <v>35</v>
      </c>
      <c r="B10" s="55" t="s">
        <v>138</v>
      </c>
      <c r="C10" s="56" t="s">
        <v>8</v>
      </c>
      <c r="D10" s="56"/>
      <c r="E10" s="56"/>
      <c r="F10" s="56"/>
      <c r="G10" s="57"/>
      <c r="H10" s="70">
        <f>D10*E10*F10*G10</f>
        <v>0</v>
      </c>
      <c r="I10" s="59"/>
    </row>
    <row r="11" spans="1:9" ht="37" customHeight="1" outlineLevel="2">
      <c r="A11" s="69" t="s">
        <v>36</v>
      </c>
      <c r="B11" s="55" t="s">
        <v>137</v>
      </c>
      <c r="C11" s="56" t="s">
        <v>8</v>
      </c>
      <c r="D11" s="56"/>
      <c r="E11" s="56"/>
      <c r="F11" s="56"/>
      <c r="G11" s="57"/>
      <c r="H11" s="70">
        <f>D11*E11*F11*G11</f>
        <v>0</v>
      </c>
      <c r="I11" s="59"/>
    </row>
    <row r="12" spans="1:9" ht="37" customHeight="1" outlineLevel="1" thickBot="1">
      <c r="A12" s="61" t="s">
        <v>37</v>
      </c>
      <c r="B12" s="62" t="s">
        <v>11</v>
      </c>
      <c r="C12" s="63"/>
      <c r="D12" s="63"/>
      <c r="E12" s="64"/>
      <c r="F12" s="64"/>
      <c r="G12" s="65"/>
      <c r="H12" s="66">
        <f>SUM(H10:H11)</f>
        <v>0</v>
      </c>
      <c r="I12" s="67"/>
    </row>
    <row r="13" spans="1:9" ht="37" customHeight="1">
      <c r="A13" s="42" t="s">
        <v>6</v>
      </c>
      <c r="B13" s="43" t="s">
        <v>12</v>
      </c>
      <c r="C13" s="44"/>
      <c r="D13" s="44"/>
      <c r="E13" s="44"/>
      <c r="F13" s="44"/>
      <c r="G13" s="71"/>
      <c r="H13" s="46">
        <f>H8+H12</f>
        <v>5400</v>
      </c>
      <c r="I13" s="47"/>
    </row>
    <row r="14" spans="1:9" ht="37" customHeight="1">
      <c r="G14" s="74"/>
    </row>
    <row r="15" spans="1:9" ht="37" customHeight="1" outlineLevel="1">
      <c r="A15" s="42"/>
      <c r="B15" s="43" t="s">
        <v>14</v>
      </c>
      <c r="C15" s="44"/>
      <c r="D15" s="44"/>
      <c r="E15" s="44"/>
      <c r="F15" s="44"/>
      <c r="G15" s="71"/>
      <c r="H15" s="46"/>
      <c r="I15" s="47"/>
    </row>
    <row r="16" spans="1:9" ht="37" customHeight="1" outlineLevel="1">
      <c r="A16" s="38" t="s">
        <v>0</v>
      </c>
      <c r="B16" s="38" t="s">
        <v>1</v>
      </c>
      <c r="C16" s="39" t="s">
        <v>2</v>
      </c>
      <c r="D16" s="39" t="s">
        <v>90</v>
      </c>
      <c r="E16" s="40" t="s">
        <v>89</v>
      </c>
      <c r="F16" s="40" t="s">
        <v>88</v>
      </c>
      <c r="G16" s="76" t="s">
        <v>3</v>
      </c>
      <c r="H16" s="41" t="s">
        <v>4</v>
      </c>
      <c r="I16" s="41" t="s">
        <v>23</v>
      </c>
    </row>
    <row r="17" spans="1:9" ht="37" customHeight="1" outlineLevel="2">
      <c r="A17" s="48"/>
      <c r="B17" s="49" t="s">
        <v>126</v>
      </c>
      <c r="C17" s="50"/>
      <c r="D17" s="50"/>
      <c r="E17" s="51"/>
      <c r="F17" s="50"/>
      <c r="G17" s="68"/>
      <c r="H17" s="52"/>
      <c r="I17" s="53" t="s">
        <v>15</v>
      </c>
    </row>
    <row r="18" spans="1:9" ht="37" customHeight="1" outlineLevel="2">
      <c r="A18" s="54" t="s">
        <v>125</v>
      </c>
      <c r="B18" s="55" t="s">
        <v>129</v>
      </c>
      <c r="C18" s="56" t="s">
        <v>81</v>
      </c>
      <c r="D18" s="56"/>
      <c r="E18" s="56"/>
      <c r="F18" s="56"/>
      <c r="G18" s="77"/>
      <c r="H18" s="78">
        <f t="shared" ref="H18:H22" si="0">D18*E18*F18*G18</f>
        <v>0</v>
      </c>
      <c r="I18" s="59"/>
    </row>
    <row r="19" spans="1:9" ht="37" customHeight="1" outlineLevel="2">
      <c r="A19" s="54" t="s">
        <v>124</v>
      </c>
      <c r="B19" s="55" t="s">
        <v>123</v>
      </c>
      <c r="C19" s="56" t="s">
        <v>81</v>
      </c>
      <c r="D19" s="56"/>
      <c r="E19" s="56"/>
      <c r="F19" s="56"/>
      <c r="G19" s="77"/>
      <c r="H19" s="78">
        <f t="shared" si="0"/>
        <v>0</v>
      </c>
      <c r="I19" s="59"/>
    </row>
    <row r="20" spans="1:9" ht="37" customHeight="1" outlineLevel="2">
      <c r="A20" s="54" t="s">
        <v>122</v>
      </c>
      <c r="B20" s="55" t="s">
        <v>121</v>
      </c>
      <c r="C20" s="56" t="s">
        <v>80</v>
      </c>
      <c r="D20" s="56"/>
      <c r="E20" s="56"/>
      <c r="F20" s="56"/>
      <c r="G20" s="77"/>
      <c r="H20" s="78">
        <f t="shared" si="0"/>
        <v>0</v>
      </c>
      <c r="I20" s="59"/>
    </row>
    <row r="21" spans="1:9" ht="37" customHeight="1" outlineLevel="2">
      <c r="A21" s="54" t="s">
        <v>120</v>
      </c>
      <c r="B21" s="55" t="s">
        <v>119</v>
      </c>
      <c r="C21" s="56" t="s">
        <v>80</v>
      </c>
      <c r="D21" s="56"/>
      <c r="E21" s="56"/>
      <c r="F21" s="56"/>
      <c r="G21" s="77"/>
      <c r="H21" s="78">
        <f t="shared" si="0"/>
        <v>0</v>
      </c>
      <c r="I21" s="59"/>
    </row>
    <row r="22" spans="1:9" ht="37" customHeight="1" outlineLevel="2">
      <c r="A22" s="54" t="s">
        <v>118</v>
      </c>
      <c r="B22" s="55" t="s">
        <v>117</v>
      </c>
      <c r="C22" s="56" t="s">
        <v>82</v>
      </c>
      <c r="D22" s="56"/>
      <c r="E22" s="56"/>
      <c r="F22" s="56"/>
      <c r="G22" s="77"/>
      <c r="H22" s="78">
        <f t="shared" si="0"/>
        <v>0</v>
      </c>
      <c r="I22" s="59"/>
    </row>
    <row r="23" spans="1:9" ht="37" customHeight="1" outlineLevel="1">
      <c r="A23" s="48" t="s">
        <v>38</v>
      </c>
      <c r="B23" s="49" t="s">
        <v>130</v>
      </c>
      <c r="C23" s="50"/>
      <c r="D23" s="50"/>
      <c r="E23" s="51"/>
      <c r="F23" s="50"/>
      <c r="G23" s="68"/>
      <c r="H23" s="52">
        <f>SUM(H18:H22)</f>
        <v>0</v>
      </c>
      <c r="I23" s="59"/>
    </row>
    <row r="24" spans="1:9" ht="37" customHeight="1">
      <c r="A24" s="42" t="s">
        <v>13</v>
      </c>
      <c r="B24" s="43" t="s">
        <v>16</v>
      </c>
      <c r="C24" s="44"/>
      <c r="D24" s="44"/>
      <c r="E24" s="44"/>
      <c r="F24" s="44"/>
      <c r="G24" s="71"/>
      <c r="H24" s="45">
        <f>H23</f>
        <v>0</v>
      </c>
      <c r="I24" s="47"/>
    </row>
    <row r="25" spans="1:9" ht="37" customHeight="1">
      <c r="G25" s="74"/>
    </row>
    <row r="26" spans="1:9" ht="37" customHeight="1" outlineLevel="1">
      <c r="A26" s="42"/>
      <c r="B26" s="43" t="s">
        <v>17</v>
      </c>
      <c r="C26" s="44"/>
      <c r="D26" s="44"/>
      <c r="E26" s="44"/>
      <c r="F26" s="44"/>
      <c r="G26" s="71"/>
      <c r="H26" s="46"/>
      <c r="I26" s="47"/>
    </row>
    <row r="27" spans="1:9" ht="37" customHeight="1" outlineLevel="1">
      <c r="A27" s="38" t="s">
        <v>0</v>
      </c>
      <c r="B27" s="38" t="s">
        <v>1</v>
      </c>
      <c r="C27" s="39" t="s">
        <v>2</v>
      </c>
      <c r="D27" s="39" t="s">
        <v>90</v>
      </c>
      <c r="E27" s="40" t="s">
        <v>89</v>
      </c>
      <c r="F27" s="40" t="s">
        <v>88</v>
      </c>
      <c r="G27" s="76" t="s">
        <v>3</v>
      </c>
      <c r="H27" s="41" t="s">
        <v>4</v>
      </c>
      <c r="I27" s="41" t="s">
        <v>116</v>
      </c>
    </row>
    <row r="28" spans="1:9" ht="37" customHeight="1" outlineLevel="2">
      <c r="A28" s="48"/>
      <c r="B28" s="49" t="s">
        <v>115</v>
      </c>
      <c r="C28" s="50"/>
      <c r="D28" s="50"/>
      <c r="E28" s="51"/>
      <c r="F28" s="50"/>
      <c r="G28" s="68"/>
      <c r="H28" s="52"/>
      <c r="I28" s="53"/>
    </row>
    <row r="29" spans="1:9" ht="37" customHeight="1" outlineLevel="2">
      <c r="A29" s="54" t="s">
        <v>39</v>
      </c>
      <c r="B29" s="55" t="s">
        <v>151</v>
      </c>
      <c r="C29" s="56" t="s">
        <v>82</v>
      </c>
      <c r="D29" s="79">
        <v>1</v>
      </c>
      <c r="E29" s="80">
        <v>2</v>
      </c>
      <c r="F29" s="56">
        <v>1</v>
      </c>
      <c r="G29" s="77">
        <v>1500</v>
      </c>
      <c r="H29" s="78">
        <f>D29*E29*F29*G29</f>
        <v>3000</v>
      </c>
      <c r="I29" s="81" t="s">
        <v>169</v>
      </c>
    </row>
    <row r="30" spans="1:9" ht="37" customHeight="1" outlineLevel="1" thickBot="1">
      <c r="A30" s="61" t="s">
        <v>40</v>
      </c>
      <c r="B30" s="62" t="s">
        <v>114</v>
      </c>
      <c r="C30" s="63"/>
      <c r="D30" s="63"/>
      <c r="E30" s="64"/>
      <c r="F30" s="64"/>
      <c r="G30" s="65"/>
      <c r="H30" s="66">
        <f>SUM(H29:H29)</f>
        <v>3000</v>
      </c>
      <c r="I30" s="67"/>
    </row>
    <row r="31" spans="1:9" ht="37" customHeight="1" outlineLevel="2">
      <c r="A31" s="48"/>
      <c r="B31" s="49" t="s">
        <v>18</v>
      </c>
      <c r="C31" s="50"/>
      <c r="D31" s="50"/>
      <c r="E31" s="51"/>
      <c r="F31" s="50"/>
      <c r="G31" s="76" t="s">
        <v>3</v>
      </c>
      <c r="H31" s="52"/>
      <c r="I31" s="53"/>
    </row>
    <row r="32" spans="1:9" ht="37" customHeight="1" outlineLevel="2">
      <c r="A32" s="54" t="s">
        <v>41</v>
      </c>
      <c r="B32" s="55" t="s">
        <v>113</v>
      </c>
      <c r="C32" s="56" t="s">
        <v>82</v>
      </c>
      <c r="D32" s="56"/>
      <c r="E32" s="56"/>
      <c r="F32" s="56"/>
      <c r="G32" s="77"/>
      <c r="H32" s="78">
        <f t="shared" ref="H32:H37" si="1">D32*E32*F32*G32</f>
        <v>0</v>
      </c>
      <c r="I32" s="81" t="s">
        <v>144</v>
      </c>
    </row>
    <row r="33" spans="1:9" ht="37" customHeight="1" outlineLevel="2">
      <c r="A33" s="54" t="s">
        <v>42</v>
      </c>
      <c r="B33" s="55" t="s">
        <v>112</v>
      </c>
      <c r="C33" s="56" t="s">
        <v>82</v>
      </c>
      <c r="D33" s="56"/>
      <c r="E33" s="56"/>
      <c r="F33" s="56"/>
      <c r="G33" s="77"/>
      <c r="H33" s="78">
        <f t="shared" si="1"/>
        <v>0</v>
      </c>
      <c r="I33" s="84" t="s">
        <v>111</v>
      </c>
    </row>
    <row r="34" spans="1:9" ht="37" customHeight="1" outlineLevel="2">
      <c r="A34" s="54" t="s">
        <v>43</v>
      </c>
      <c r="B34" s="55" t="s">
        <v>135</v>
      </c>
      <c r="C34" s="56" t="s">
        <v>78</v>
      </c>
      <c r="D34" s="56"/>
      <c r="E34" s="56"/>
      <c r="F34" s="56"/>
      <c r="G34" s="77"/>
      <c r="H34" s="78">
        <f t="shared" si="1"/>
        <v>0</v>
      </c>
      <c r="I34" s="84" t="s">
        <v>141</v>
      </c>
    </row>
    <row r="35" spans="1:9" ht="37" customHeight="1" outlineLevel="2">
      <c r="A35" s="54" t="s">
        <v>76</v>
      </c>
      <c r="B35" s="55" t="s">
        <v>110</v>
      </c>
      <c r="C35" s="56" t="s">
        <v>82</v>
      </c>
      <c r="D35" s="56"/>
      <c r="E35" s="56"/>
      <c r="F35" s="56"/>
      <c r="G35" s="77"/>
      <c r="H35" s="78">
        <f t="shared" si="1"/>
        <v>0</v>
      </c>
      <c r="I35" s="84" t="s">
        <v>109</v>
      </c>
    </row>
    <row r="36" spans="1:9" ht="37" customHeight="1" outlineLevel="2">
      <c r="A36" s="54" t="s">
        <v>108</v>
      </c>
      <c r="B36" s="55" t="s">
        <v>73</v>
      </c>
      <c r="C36" s="56" t="s">
        <v>107</v>
      </c>
      <c r="D36" s="56"/>
      <c r="E36" s="56"/>
      <c r="F36" s="56"/>
      <c r="G36" s="77"/>
      <c r="H36" s="78">
        <f t="shared" si="1"/>
        <v>0</v>
      </c>
      <c r="I36" s="85" t="s">
        <v>106</v>
      </c>
    </row>
    <row r="37" spans="1:9" ht="37" customHeight="1" outlineLevel="2">
      <c r="A37" s="54" t="s">
        <v>142</v>
      </c>
      <c r="B37" s="82" t="s">
        <v>143</v>
      </c>
      <c r="C37" s="56" t="s">
        <v>82</v>
      </c>
      <c r="D37" s="83"/>
      <c r="E37" s="83"/>
      <c r="F37" s="83"/>
      <c r="G37" s="77"/>
      <c r="H37" s="78">
        <f t="shared" si="1"/>
        <v>0</v>
      </c>
      <c r="I37" s="85"/>
    </row>
    <row r="38" spans="1:9" ht="37" customHeight="1" outlineLevel="1" thickBot="1">
      <c r="A38" s="61" t="s">
        <v>44</v>
      </c>
      <c r="B38" s="49" t="s">
        <v>19</v>
      </c>
      <c r="C38" s="50"/>
      <c r="D38" s="50"/>
      <c r="E38" s="51"/>
      <c r="F38" s="50"/>
      <c r="G38" s="68"/>
      <c r="H38" s="52">
        <f>SUM(H32:H37)</f>
        <v>0</v>
      </c>
      <c r="I38" s="53"/>
    </row>
    <row r="39" spans="1:9" ht="37" customHeight="1" outlineLevel="2">
      <c r="A39" s="42" t="s">
        <v>45</v>
      </c>
      <c r="B39" s="43" t="s">
        <v>20</v>
      </c>
      <c r="C39" s="44"/>
      <c r="D39" s="44"/>
      <c r="E39" s="44"/>
      <c r="F39" s="44"/>
      <c r="G39" s="71"/>
      <c r="H39" s="45">
        <f>H38+H30</f>
        <v>3000</v>
      </c>
      <c r="I39" s="45"/>
    </row>
    <row r="40" spans="1:9" ht="37" customHeight="1" outlineLevel="2">
      <c r="G40" s="74"/>
    </row>
    <row r="41" spans="1:9" ht="37" customHeight="1" outlineLevel="2">
      <c r="A41" s="42"/>
      <c r="B41" s="43" t="s">
        <v>22</v>
      </c>
      <c r="C41" s="44"/>
      <c r="D41" s="44"/>
      <c r="E41" s="44"/>
      <c r="F41" s="44"/>
      <c r="G41" s="71"/>
      <c r="H41" s="46"/>
      <c r="I41" s="47"/>
    </row>
    <row r="42" spans="1:9" ht="37" customHeight="1" outlineLevel="2">
      <c r="A42" s="38"/>
      <c r="B42" s="38" t="s">
        <v>1</v>
      </c>
      <c r="C42" s="39" t="s">
        <v>2</v>
      </c>
      <c r="D42" s="39" t="s">
        <v>90</v>
      </c>
      <c r="E42" s="40" t="s">
        <v>131</v>
      </c>
      <c r="F42" s="40" t="s">
        <v>88</v>
      </c>
      <c r="G42" s="76" t="s">
        <v>3</v>
      </c>
      <c r="H42" s="41" t="s">
        <v>4</v>
      </c>
      <c r="I42" s="41" t="s">
        <v>23</v>
      </c>
    </row>
    <row r="43" spans="1:9" ht="37" customHeight="1" outlineLevel="2">
      <c r="A43" s="55" t="s">
        <v>46</v>
      </c>
      <c r="B43" s="55" t="s">
        <v>132</v>
      </c>
      <c r="C43" s="56" t="s">
        <v>72</v>
      </c>
      <c r="D43" s="56">
        <v>1</v>
      </c>
      <c r="E43" s="56">
        <v>1</v>
      </c>
      <c r="F43" s="56">
        <v>2</v>
      </c>
      <c r="G43" s="77">
        <v>6000</v>
      </c>
      <c r="H43" s="78">
        <f t="shared" ref="H43:H47" si="2">D43*E43*F43*G43</f>
        <v>12000</v>
      </c>
      <c r="I43" s="84" t="s">
        <v>163</v>
      </c>
    </row>
    <row r="44" spans="1:9" ht="37" customHeight="1" outlineLevel="2">
      <c r="A44" s="55" t="s">
        <v>47</v>
      </c>
      <c r="B44" s="55" t="s">
        <v>105</v>
      </c>
      <c r="C44" s="56" t="s">
        <v>72</v>
      </c>
      <c r="D44" s="56">
        <v>1</v>
      </c>
      <c r="E44" s="56">
        <v>40</v>
      </c>
      <c r="F44" s="56">
        <v>4</v>
      </c>
      <c r="G44" s="77">
        <v>58</v>
      </c>
      <c r="H44" s="78">
        <f t="shared" si="2"/>
        <v>9280</v>
      </c>
      <c r="I44" s="84" t="s">
        <v>157</v>
      </c>
    </row>
    <row r="45" spans="1:9" ht="37" customHeight="1" outlineLevel="2">
      <c r="A45" s="55" t="s">
        <v>48</v>
      </c>
      <c r="B45" s="55" t="s">
        <v>104</v>
      </c>
      <c r="C45" s="56" t="s">
        <v>72</v>
      </c>
      <c r="D45" s="56">
        <v>1</v>
      </c>
      <c r="E45" s="56">
        <v>40</v>
      </c>
      <c r="F45" s="56">
        <v>2</v>
      </c>
      <c r="G45" s="77">
        <v>120</v>
      </c>
      <c r="H45" s="78">
        <f t="shared" si="2"/>
        <v>9600</v>
      </c>
      <c r="I45" s="84" t="s">
        <v>161</v>
      </c>
    </row>
    <row r="46" spans="1:9" ht="37" customHeight="1" outlineLevel="2">
      <c r="A46" s="55" t="s">
        <v>49</v>
      </c>
      <c r="B46" s="55" t="s">
        <v>103</v>
      </c>
      <c r="C46" s="56" t="s">
        <v>72</v>
      </c>
      <c r="D46" s="56">
        <v>1</v>
      </c>
      <c r="E46" s="56">
        <v>40</v>
      </c>
      <c r="F46" s="56">
        <v>1</v>
      </c>
      <c r="G46" s="77">
        <v>300</v>
      </c>
      <c r="H46" s="78">
        <f t="shared" si="2"/>
        <v>12000</v>
      </c>
      <c r="I46" s="84" t="s">
        <v>158</v>
      </c>
    </row>
    <row r="47" spans="1:9" ht="37" customHeight="1" outlineLevel="2">
      <c r="A47" s="55" t="s">
        <v>153</v>
      </c>
      <c r="B47" s="55" t="s">
        <v>154</v>
      </c>
      <c r="C47" s="56" t="s">
        <v>72</v>
      </c>
      <c r="D47" s="56">
        <v>1</v>
      </c>
      <c r="E47" s="56">
        <v>4</v>
      </c>
      <c r="F47" s="56">
        <v>1</v>
      </c>
      <c r="G47" s="77">
        <v>900</v>
      </c>
      <c r="H47" s="78">
        <f t="shared" si="2"/>
        <v>3600</v>
      </c>
      <c r="I47" s="84" t="s">
        <v>155</v>
      </c>
    </row>
    <row r="48" spans="1:9" ht="37" customHeight="1" outlineLevel="2" thickBot="1">
      <c r="A48" s="61" t="s">
        <v>50</v>
      </c>
      <c r="B48" s="62" t="s">
        <v>102</v>
      </c>
      <c r="C48" s="63"/>
      <c r="D48" s="63"/>
      <c r="E48" s="64"/>
      <c r="F48" s="64"/>
      <c r="G48" s="65"/>
      <c r="H48" s="66">
        <f>SUM(H43:H47)</f>
        <v>46480</v>
      </c>
      <c r="I48" s="67"/>
    </row>
    <row r="49" spans="1:9" ht="37" customHeight="1" outlineLevel="2">
      <c r="A49" s="42" t="s">
        <v>21</v>
      </c>
      <c r="B49" s="43" t="s">
        <v>24</v>
      </c>
      <c r="C49" s="44"/>
      <c r="D49" s="44"/>
      <c r="E49" s="44"/>
      <c r="F49" s="44"/>
      <c r="G49" s="71"/>
      <c r="H49" s="46">
        <f>H48</f>
        <v>46480</v>
      </c>
      <c r="I49" s="47"/>
    </row>
    <row r="50" spans="1:9" ht="37" customHeight="1" outlineLevel="2">
      <c r="G50" s="74"/>
    </row>
    <row r="51" spans="1:9" ht="37" customHeight="1" outlineLevel="2">
      <c r="A51" s="42"/>
      <c r="B51" s="43" t="s">
        <v>101</v>
      </c>
      <c r="C51" s="44"/>
      <c r="D51" s="44"/>
      <c r="E51" s="44"/>
      <c r="F51" s="44"/>
      <c r="G51" s="71"/>
      <c r="H51" s="46"/>
      <c r="I51" s="47" t="s">
        <v>100</v>
      </c>
    </row>
    <row r="52" spans="1:9" ht="37" customHeight="1" outlineLevel="2">
      <c r="A52" s="38"/>
      <c r="B52" s="38" t="s">
        <v>1</v>
      </c>
      <c r="C52" s="39" t="s">
        <v>2</v>
      </c>
      <c r="D52" s="39" t="s">
        <v>90</v>
      </c>
      <c r="E52" s="40" t="s">
        <v>89</v>
      </c>
      <c r="F52" s="40" t="s">
        <v>88</v>
      </c>
      <c r="G52" s="76" t="s">
        <v>3</v>
      </c>
      <c r="H52" s="41" t="s">
        <v>4</v>
      </c>
      <c r="I52" s="41" t="s">
        <v>145</v>
      </c>
    </row>
    <row r="53" spans="1:9" ht="37" customHeight="1">
      <c r="A53" s="54" t="s">
        <v>51</v>
      </c>
      <c r="B53" s="84" t="s">
        <v>99</v>
      </c>
      <c r="C53" s="86" t="s">
        <v>133</v>
      </c>
      <c r="D53" s="56"/>
      <c r="E53" s="56"/>
      <c r="F53" s="56"/>
      <c r="G53" s="77"/>
      <c r="H53" s="78">
        <f t="shared" ref="H53:H55" si="3">D53*E53*F53*G53</f>
        <v>0</v>
      </c>
      <c r="I53" s="84" t="s">
        <v>127</v>
      </c>
    </row>
    <row r="54" spans="1:9" ht="37" customHeight="1">
      <c r="A54" s="54" t="s">
        <v>52</v>
      </c>
      <c r="B54" s="84" t="s">
        <v>98</v>
      </c>
      <c r="C54" s="86" t="s">
        <v>82</v>
      </c>
      <c r="D54" s="56"/>
      <c r="E54" s="56"/>
      <c r="F54" s="56"/>
      <c r="G54" s="77"/>
      <c r="H54" s="78">
        <f t="shared" si="3"/>
        <v>0</v>
      </c>
      <c r="I54" s="84" t="s">
        <v>97</v>
      </c>
    </row>
    <row r="55" spans="1:9" ht="37" customHeight="1">
      <c r="A55" s="54" t="s">
        <v>53</v>
      </c>
      <c r="B55" s="84" t="s">
        <v>96</v>
      </c>
      <c r="C55" s="86" t="s">
        <v>82</v>
      </c>
      <c r="D55" s="56"/>
      <c r="E55" s="56"/>
      <c r="F55" s="56"/>
      <c r="G55" s="77"/>
      <c r="H55" s="78">
        <f t="shared" si="3"/>
        <v>0</v>
      </c>
      <c r="I55" s="84" t="s">
        <v>95</v>
      </c>
    </row>
    <row r="56" spans="1:9" ht="37" customHeight="1" outlineLevel="2" thickBot="1">
      <c r="A56" s="61" t="s">
        <v>54</v>
      </c>
      <c r="B56" s="62" t="s">
        <v>94</v>
      </c>
      <c r="C56" s="63"/>
      <c r="D56" s="63"/>
      <c r="E56" s="64"/>
      <c r="F56" s="64"/>
      <c r="G56" s="65"/>
      <c r="H56" s="66">
        <f>SUM(H53:H55)</f>
        <v>0</v>
      </c>
      <c r="I56" s="67"/>
    </row>
    <row r="57" spans="1:9" ht="37" customHeight="1" outlineLevel="2">
      <c r="A57" s="42" t="s">
        <v>55</v>
      </c>
      <c r="B57" s="43" t="s">
        <v>25</v>
      </c>
      <c r="C57" s="44"/>
      <c r="D57" s="44"/>
      <c r="E57" s="44"/>
      <c r="F57" s="44"/>
      <c r="G57" s="71"/>
      <c r="H57" s="45">
        <f>H56</f>
        <v>0</v>
      </c>
      <c r="I57" s="47"/>
    </row>
    <row r="58" spans="1:9" ht="37" customHeight="1" outlineLevel="2">
      <c r="G58" s="74"/>
      <c r="I58" s="81"/>
    </row>
    <row r="59" spans="1:9" ht="37" customHeight="1" outlineLevel="2">
      <c r="A59" s="42" t="s">
        <v>26</v>
      </c>
      <c r="B59" s="43" t="s">
        <v>92</v>
      </c>
      <c r="C59" s="44"/>
      <c r="D59" s="44"/>
      <c r="E59" s="44"/>
      <c r="F59" s="44"/>
      <c r="G59" s="71"/>
      <c r="H59" s="46"/>
      <c r="I59" s="46"/>
    </row>
    <row r="60" spans="1:9" ht="37" customHeight="1" outlineLevel="2">
      <c r="A60" s="38"/>
      <c r="B60" s="38" t="s">
        <v>1</v>
      </c>
      <c r="C60" s="39" t="s">
        <v>2</v>
      </c>
      <c r="D60" s="39" t="s">
        <v>90</v>
      </c>
      <c r="E60" s="40" t="s">
        <v>89</v>
      </c>
      <c r="F60" s="40" t="s">
        <v>88</v>
      </c>
      <c r="G60" s="76" t="s">
        <v>3</v>
      </c>
      <c r="H60" s="41" t="s">
        <v>4</v>
      </c>
      <c r="I60" s="41" t="s">
        <v>23</v>
      </c>
    </row>
    <row r="61" spans="1:9" ht="37" customHeight="1" outlineLevel="2">
      <c r="A61" s="87" t="s">
        <v>93</v>
      </c>
      <c r="B61" s="88" t="s">
        <v>92</v>
      </c>
      <c r="C61" s="86" t="s">
        <v>82</v>
      </c>
      <c r="D61" s="56"/>
      <c r="E61" s="56"/>
      <c r="F61" s="56"/>
      <c r="G61" s="77"/>
      <c r="H61" s="78">
        <f>E61*F61*G61*D61</f>
        <v>0</v>
      </c>
      <c r="I61" s="84" t="s">
        <v>134</v>
      </c>
    </row>
    <row r="62" spans="1:9" ht="37" customHeight="1" outlineLevel="2" thickBot="1">
      <c r="A62" s="61" t="s">
        <v>77</v>
      </c>
      <c r="B62" s="62" t="s">
        <v>91</v>
      </c>
      <c r="C62" s="63"/>
      <c r="D62" s="63"/>
      <c r="E62" s="64"/>
      <c r="F62" s="64"/>
      <c r="G62" s="65"/>
      <c r="H62" s="66">
        <f>SUM(H61:H61)</f>
        <v>0</v>
      </c>
      <c r="I62" s="67"/>
    </row>
    <row r="63" spans="1:9" ht="37" customHeight="1" outlineLevel="2">
      <c r="A63" s="89" t="s">
        <v>26</v>
      </c>
      <c r="B63" s="90" t="s">
        <v>27</v>
      </c>
      <c r="C63" s="91"/>
      <c r="D63" s="91"/>
      <c r="E63" s="91"/>
      <c r="F63" s="91"/>
      <c r="G63" s="92"/>
      <c r="H63" s="93">
        <f>SUM(H62)</f>
        <v>0</v>
      </c>
      <c r="I63" s="47"/>
    </row>
    <row r="64" spans="1:9" ht="37" customHeight="1" outlineLevel="2">
      <c r="A64" s="94"/>
      <c r="B64" s="95"/>
      <c r="C64" s="96"/>
      <c r="D64" s="96"/>
      <c r="E64" s="96"/>
      <c r="F64" s="96"/>
      <c r="G64" s="97"/>
      <c r="H64" s="98"/>
      <c r="I64" s="99"/>
    </row>
    <row r="65" spans="1:9" ht="37" customHeight="1" outlineLevel="1">
      <c r="A65" s="100"/>
      <c r="B65" s="101" t="s">
        <v>28</v>
      </c>
      <c r="C65" s="102"/>
      <c r="D65" s="102"/>
      <c r="E65" s="102"/>
      <c r="F65" s="102"/>
      <c r="G65" s="103"/>
      <c r="H65" s="104"/>
      <c r="I65" s="105"/>
    </row>
    <row r="66" spans="1:9" ht="37" customHeight="1" outlineLevel="2">
      <c r="A66" s="106"/>
      <c r="B66" s="106" t="s">
        <v>1</v>
      </c>
      <c r="C66" s="107" t="s">
        <v>2</v>
      </c>
      <c r="D66" s="107" t="s">
        <v>90</v>
      </c>
      <c r="E66" s="108" t="s">
        <v>89</v>
      </c>
      <c r="F66" s="107" t="s">
        <v>88</v>
      </c>
      <c r="G66" s="76" t="s">
        <v>3</v>
      </c>
      <c r="H66" s="107" t="s">
        <v>4</v>
      </c>
      <c r="I66" s="109"/>
    </row>
    <row r="67" spans="1:9" ht="37" customHeight="1" outlineLevel="2" thickBot="1">
      <c r="A67" s="61"/>
      <c r="B67" s="62" t="s">
        <v>87</v>
      </c>
      <c r="C67" s="63"/>
      <c r="D67" s="63"/>
      <c r="E67" s="64"/>
      <c r="F67" s="64"/>
      <c r="G67" s="65"/>
      <c r="H67" s="66"/>
      <c r="I67" s="67"/>
    </row>
    <row r="68" spans="1:9" ht="37" customHeight="1" outlineLevel="2">
      <c r="A68" s="110" t="s">
        <v>86</v>
      </c>
      <c r="B68" s="82" t="s">
        <v>85</v>
      </c>
      <c r="C68" s="83" t="s">
        <v>84</v>
      </c>
      <c r="D68" s="83"/>
      <c r="E68" s="111"/>
      <c r="F68" s="83"/>
      <c r="G68" s="77"/>
      <c r="H68" s="112">
        <f>D68*E68*F68*G68</f>
        <v>0</v>
      </c>
      <c r="I68" s="113" t="s">
        <v>146</v>
      </c>
    </row>
    <row r="69" spans="1:9" ht="37" customHeight="1" outlineLevel="2" thickBot="1">
      <c r="A69" s="61" t="s">
        <v>31</v>
      </c>
      <c r="B69" s="62" t="str">
        <f>CONCATENATE("Subtotal ",B67)</f>
        <v>Subtotal Photo &amp;Video crew</v>
      </c>
      <c r="C69" s="63"/>
      <c r="D69" s="63"/>
      <c r="E69" s="64"/>
      <c r="F69" s="64"/>
      <c r="G69" s="65"/>
      <c r="H69" s="66">
        <f>H68</f>
        <v>0</v>
      </c>
      <c r="I69" s="67"/>
    </row>
    <row r="70" spans="1:9" ht="37" customHeight="1" outlineLevel="1">
      <c r="A70" s="114" t="s">
        <v>30</v>
      </c>
      <c r="B70" s="115" t="s">
        <v>29</v>
      </c>
      <c r="C70" s="116"/>
      <c r="D70" s="116"/>
      <c r="E70" s="116"/>
      <c r="F70" s="116"/>
      <c r="G70" s="71"/>
      <c r="H70" s="105">
        <f>H69</f>
        <v>0</v>
      </c>
      <c r="I70" s="117"/>
    </row>
    <row r="71" spans="1:9" ht="37" customHeight="1">
      <c r="A71" s="37"/>
      <c r="H71" s="37"/>
    </row>
    <row r="72" spans="1:9" ht="37" customHeight="1"/>
    <row r="73" spans="1:9" ht="37" customHeight="1" outlineLevel="1"/>
    <row r="74" spans="1:9" ht="37" customHeight="1" outlineLevel="1"/>
    <row r="75" spans="1:9" ht="37" customHeight="1" outlineLevel="2"/>
    <row r="76" spans="1:9" ht="37" customHeight="1" outlineLevel="2">
      <c r="A76" s="37"/>
      <c r="H76" s="37"/>
    </row>
    <row r="77" spans="1:9" ht="37" customHeight="1" outlineLevel="2"/>
    <row r="78" spans="1:9" ht="37" customHeight="1" outlineLevel="2"/>
    <row r="79" spans="1:9" ht="37" customHeight="1" outlineLevel="2"/>
    <row r="80" spans="1:9" ht="37" customHeight="1" outlineLevel="2"/>
    <row r="81" ht="37" customHeight="1" outlineLevel="2"/>
    <row r="82" ht="37" customHeight="1" outlineLevel="2"/>
    <row r="83" ht="37" customHeight="1" outlineLevel="2"/>
    <row r="84" ht="37" customHeight="1" outlineLevel="2"/>
    <row r="85" ht="37" customHeight="1" outlineLevel="2"/>
    <row r="86" ht="37" customHeight="1" outlineLevel="1"/>
    <row r="87" ht="37" customHeight="1" outlineLevel="2"/>
    <row r="88" ht="37" customHeight="1" outlineLevel="2"/>
    <row r="89" ht="37" customHeight="1" outlineLevel="2"/>
    <row r="90" outlineLevel="2"/>
    <row r="91" outlineLevel="2"/>
    <row r="92" outlineLevel="2"/>
    <row r="93" outlineLevel="2"/>
    <row r="94" outlineLevel="2"/>
    <row r="95" outlineLevel="2"/>
    <row r="96" outlineLevel="2"/>
    <row r="97" outlineLevel="2"/>
    <row r="98" outlineLevel="1"/>
    <row r="99" outlineLevel="2"/>
    <row r="100" outlineLevel="2"/>
    <row r="101" outlineLevel="2"/>
    <row r="102" outlineLevel="2"/>
    <row r="103" outlineLevel="2"/>
    <row r="104" outlineLevel="2"/>
    <row r="105" outlineLevel="2"/>
    <row r="106" outlineLevel="2"/>
    <row r="107" outlineLevel="2"/>
    <row r="108" outlineLevel="2"/>
    <row r="109" outlineLevel="2"/>
    <row r="110" outlineLevel="1"/>
    <row r="111" outlineLevel="2"/>
    <row r="112" outlineLevel="2"/>
    <row r="113" outlineLevel="2"/>
    <row r="114" outlineLevel="2"/>
    <row r="115" outlineLevel="2"/>
    <row r="116" outlineLevel="2"/>
    <row r="117" outlineLevel="2"/>
    <row r="118" outlineLevel="2"/>
    <row r="119" outlineLevel="2"/>
    <row r="120" outlineLevel="2"/>
    <row r="121" outlineLevel="2"/>
    <row r="122" outlineLevel="1"/>
  </sheetData>
  <phoneticPr fontId="2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F1911-5CC2-4AA4-A28D-03A7B149D22D}">
  <dimension ref="A1:I122"/>
  <sheetViews>
    <sheetView zoomScale="60" zoomScaleNormal="60" workbookViewId="0">
      <selection activeCell="H49" sqref="H49"/>
    </sheetView>
  </sheetViews>
  <sheetFormatPr defaultColWidth="46.81640625" defaultRowHeight="18" outlineLevelRow="2"/>
  <cols>
    <col min="1" max="1" width="18.453125" style="72" customWidth="1"/>
    <col min="2" max="2" width="50.81640625" style="37" customWidth="1"/>
    <col min="3" max="3" width="18.81640625" style="73" customWidth="1"/>
    <col min="4" max="4" width="21.08984375" style="73" customWidth="1"/>
    <col min="5" max="5" width="20.08984375" style="73" customWidth="1"/>
    <col min="6" max="6" width="8.453125" style="73" customWidth="1"/>
    <col min="7" max="7" width="17" style="37" customWidth="1"/>
    <col min="8" max="8" width="20.453125" style="75" customWidth="1"/>
    <col min="9" max="9" width="91.453125" style="37" customWidth="1"/>
    <col min="10" max="32" width="9.36328125" style="37" customWidth="1"/>
    <col min="33" max="16384" width="46.81640625" style="37"/>
  </cols>
  <sheetData>
    <row r="1" spans="1:9" ht="31.5" customHeight="1">
      <c r="A1" s="31"/>
      <c r="B1" s="32" t="s">
        <v>128</v>
      </c>
      <c r="C1" s="33"/>
      <c r="D1" s="33"/>
      <c r="E1" s="33"/>
      <c r="F1" s="33"/>
      <c r="G1" s="34"/>
      <c r="H1" s="35">
        <f>H13+H24+H39+H49+H57+H63+H70</f>
        <v>55520</v>
      </c>
      <c r="I1" s="36"/>
    </row>
    <row r="2" spans="1:9" ht="17" customHeight="1">
      <c r="A2" s="38" t="s">
        <v>0</v>
      </c>
      <c r="B2" s="38" t="s">
        <v>1</v>
      </c>
      <c r="C2" s="39" t="s">
        <v>2</v>
      </c>
      <c r="D2" s="39" t="s">
        <v>90</v>
      </c>
      <c r="E2" s="40" t="s">
        <v>89</v>
      </c>
      <c r="F2" s="40" t="s">
        <v>88</v>
      </c>
      <c r="G2" s="41" t="s">
        <v>3</v>
      </c>
      <c r="H2" s="41" t="s">
        <v>4</v>
      </c>
      <c r="I2" s="41" t="s">
        <v>5</v>
      </c>
    </row>
    <row r="3" spans="1:9" ht="37" customHeight="1" outlineLevel="1">
      <c r="A3" s="42"/>
      <c r="B3" s="43" t="s">
        <v>140</v>
      </c>
      <c r="C3" s="44"/>
      <c r="D3" s="44"/>
      <c r="E3" s="44"/>
      <c r="F3" s="44"/>
      <c r="G3" s="45"/>
      <c r="H3" s="46"/>
      <c r="I3" s="47"/>
    </row>
    <row r="4" spans="1:9" ht="37" customHeight="1" outlineLevel="2">
      <c r="A4" s="48"/>
      <c r="B4" s="49" t="s">
        <v>7</v>
      </c>
      <c r="C4" s="50"/>
      <c r="D4" s="50"/>
      <c r="E4" s="51"/>
      <c r="F4" s="50"/>
      <c r="G4" s="49"/>
      <c r="H4" s="52"/>
      <c r="I4" s="53"/>
    </row>
    <row r="5" spans="1:9" ht="39" customHeight="1" outlineLevel="2">
      <c r="A5" s="54" t="s">
        <v>75</v>
      </c>
      <c r="B5" s="55" t="s">
        <v>71</v>
      </c>
      <c r="C5" s="56" t="s">
        <v>8</v>
      </c>
      <c r="D5" s="56">
        <v>1</v>
      </c>
      <c r="E5" s="56">
        <v>4.5</v>
      </c>
      <c r="F5" s="56">
        <v>1</v>
      </c>
      <c r="G5" s="57">
        <v>1200</v>
      </c>
      <c r="H5" s="58">
        <f>D5*E5*F5*G5</f>
        <v>5400</v>
      </c>
      <c r="I5" s="59"/>
    </row>
    <row r="6" spans="1:9" ht="37" customHeight="1" outlineLevel="2">
      <c r="A6" s="54" t="s">
        <v>32</v>
      </c>
      <c r="B6" s="55" t="s">
        <v>152</v>
      </c>
      <c r="C6" s="56" t="s">
        <v>8</v>
      </c>
      <c r="D6" s="56"/>
      <c r="E6" s="56"/>
      <c r="F6" s="56"/>
      <c r="G6" s="57"/>
      <c r="H6" s="58">
        <f>D6*E6*F6*G6</f>
        <v>0</v>
      </c>
      <c r="I6" s="59"/>
    </row>
    <row r="7" spans="1:9" ht="37" customHeight="1" outlineLevel="2">
      <c r="A7" s="54" t="s">
        <v>33</v>
      </c>
      <c r="B7" s="55" t="s">
        <v>79</v>
      </c>
      <c r="C7" s="56" t="s">
        <v>8</v>
      </c>
      <c r="D7" s="56"/>
      <c r="E7" s="56"/>
      <c r="F7" s="56"/>
      <c r="G7" s="60"/>
      <c r="H7" s="58">
        <f>D7*E7*F7*G7</f>
        <v>0</v>
      </c>
      <c r="I7" s="59"/>
    </row>
    <row r="8" spans="1:9" ht="37" customHeight="1" outlineLevel="1" thickBot="1">
      <c r="A8" s="61" t="s">
        <v>34</v>
      </c>
      <c r="B8" s="62" t="s">
        <v>9</v>
      </c>
      <c r="C8" s="63"/>
      <c r="D8" s="63"/>
      <c r="E8" s="64"/>
      <c r="F8" s="64"/>
      <c r="G8" s="65"/>
      <c r="H8" s="66">
        <f>SUM(H5:H7)</f>
        <v>5400</v>
      </c>
      <c r="I8" s="67"/>
    </row>
    <row r="9" spans="1:9" ht="37" customHeight="1" outlineLevel="2">
      <c r="A9" s="48"/>
      <c r="B9" s="49" t="s">
        <v>10</v>
      </c>
      <c r="C9" s="50"/>
      <c r="D9" s="50"/>
      <c r="E9" s="51"/>
      <c r="F9" s="50"/>
      <c r="G9" s="68"/>
      <c r="H9" s="52"/>
      <c r="I9" s="52"/>
    </row>
    <row r="10" spans="1:9" ht="37" customHeight="1" outlineLevel="2">
      <c r="A10" s="69" t="s">
        <v>35</v>
      </c>
      <c r="B10" s="55" t="s">
        <v>138</v>
      </c>
      <c r="C10" s="56" t="s">
        <v>8</v>
      </c>
      <c r="D10" s="56"/>
      <c r="E10" s="56"/>
      <c r="F10" s="56"/>
      <c r="G10" s="57"/>
      <c r="H10" s="70">
        <f>D10*E10*F10*G10</f>
        <v>0</v>
      </c>
      <c r="I10" s="59"/>
    </row>
    <row r="11" spans="1:9" ht="37" customHeight="1" outlineLevel="2">
      <c r="A11" s="69" t="s">
        <v>36</v>
      </c>
      <c r="B11" s="55" t="s">
        <v>137</v>
      </c>
      <c r="C11" s="56" t="s">
        <v>8</v>
      </c>
      <c r="D11" s="56"/>
      <c r="E11" s="56"/>
      <c r="F11" s="56"/>
      <c r="G11" s="57"/>
      <c r="H11" s="70">
        <f>D11*E11*F11*G11</f>
        <v>0</v>
      </c>
      <c r="I11" s="59"/>
    </row>
    <row r="12" spans="1:9" ht="37" customHeight="1" outlineLevel="1" thickBot="1">
      <c r="A12" s="61" t="s">
        <v>37</v>
      </c>
      <c r="B12" s="62" t="s">
        <v>11</v>
      </c>
      <c r="C12" s="63"/>
      <c r="D12" s="63"/>
      <c r="E12" s="64"/>
      <c r="F12" s="64"/>
      <c r="G12" s="65"/>
      <c r="H12" s="66">
        <f>SUM(H10:H11)</f>
        <v>0</v>
      </c>
      <c r="I12" s="67"/>
    </row>
    <row r="13" spans="1:9" ht="37" customHeight="1">
      <c r="A13" s="42" t="s">
        <v>6</v>
      </c>
      <c r="B13" s="43" t="s">
        <v>12</v>
      </c>
      <c r="C13" s="44"/>
      <c r="D13" s="44"/>
      <c r="E13" s="44"/>
      <c r="F13" s="44"/>
      <c r="G13" s="71"/>
      <c r="H13" s="46">
        <f>H8+H12</f>
        <v>5400</v>
      </c>
      <c r="I13" s="47"/>
    </row>
    <row r="14" spans="1:9" ht="37" customHeight="1">
      <c r="G14" s="74"/>
    </row>
    <row r="15" spans="1:9" ht="37" customHeight="1" outlineLevel="1">
      <c r="A15" s="42"/>
      <c r="B15" s="43" t="s">
        <v>14</v>
      </c>
      <c r="C15" s="44"/>
      <c r="D15" s="44"/>
      <c r="E15" s="44"/>
      <c r="F15" s="44"/>
      <c r="G15" s="71"/>
      <c r="H15" s="46"/>
      <c r="I15" s="47"/>
    </row>
    <row r="16" spans="1:9" ht="37" customHeight="1" outlineLevel="1">
      <c r="A16" s="38" t="s">
        <v>0</v>
      </c>
      <c r="B16" s="38" t="s">
        <v>1</v>
      </c>
      <c r="C16" s="39" t="s">
        <v>2</v>
      </c>
      <c r="D16" s="39" t="s">
        <v>90</v>
      </c>
      <c r="E16" s="40" t="s">
        <v>89</v>
      </c>
      <c r="F16" s="40" t="s">
        <v>88</v>
      </c>
      <c r="G16" s="76" t="s">
        <v>3</v>
      </c>
      <c r="H16" s="41" t="s">
        <v>4</v>
      </c>
      <c r="I16" s="41" t="s">
        <v>23</v>
      </c>
    </row>
    <row r="17" spans="1:9" ht="37" customHeight="1" outlineLevel="2">
      <c r="A17" s="48"/>
      <c r="B17" s="49" t="s">
        <v>126</v>
      </c>
      <c r="C17" s="50"/>
      <c r="D17" s="50"/>
      <c r="E17" s="51"/>
      <c r="F17" s="50"/>
      <c r="G17" s="68"/>
      <c r="H17" s="52"/>
      <c r="I17" s="53" t="s">
        <v>15</v>
      </c>
    </row>
    <row r="18" spans="1:9" ht="37" customHeight="1" outlineLevel="2">
      <c r="A18" s="54" t="s">
        <v>125</v>
      </c>
      <c r="B18" s="55" t="s">
        <v>129</v>
      </c>
      <c r="C18" s="56" t="s">
        <v>81</v>
      </c>
      <c r="D18" s="56"/>
      <c r="E18" s="56"/>
      <c r="F18" s="56"/>
      <c r="G18" s="77"/>
      <c r="H18" s="78">
        <f t="shared" ref="H18:H22" si="0">D18*E18*F18*G18</f>
        <v>0</v>
      </c>
      <c r="I18" s="59"/>
    </row>
    <row r="19" spans="1:9" ht="37" customHeight="1" outlineLevel="2">
      <c r="A19" s="54" t="s">
        <v>124</v>
      </c>
      <c r="B19" s="55" t="s">
        <v>123</v>
      </c>
      <c r="C19" s="56" t="s">
        <v>81</v>
      </c>
      <c r="D19" s="56"/>
      <c r="E19" s="56"/>
      <c r="F19" s="56"/>
      <c r="G19" s="77"/>
      <c r="H19" s="78">
        <f t="shared" si="0"/>
        <v>0</v>
      </c>
      <c r="I19" s="59"/>
    </row>
    <row r="20" spans="1:9" ht="37" customHeight="1" outlineLevel="2">
      <c r="A20" s="54" t="s">
        <v>122</v>
      </c>
      <c r="B20" s="55" t="s">
        <v>121</v>
      </c>
      <c r="C20" s="56" t="s">
        <v>80</v>
      </c>
      <c r="D20" s="56"/>
      <c r="E20" s="56"/>
      <c r="F20" s="56"/>
      <c r="G20" s="77"/>
      <c r="H20" s="78">
        <f t="shared" si="0"/>
        <v>0</v>
      </c>
      <c r="I20" s="59"/>
    </row>
    <row r="21" spans="1:9" ht="37" customHeight="1" outlineLevel="2">
      <c r="A21" s="54" t="s">
        <v>120</v>
      </c>
      <c r="B21" s="55" t="s">
        <v>119</v>
      </c>
      <c r="C21" s="56" t="s">
        <v>80</v>
      </c>
      <c r="D21" s="56"/>
      <c r="E21" s="56"/>
      <c r="F21" s="56"/>
      <c r="G21" s="77"/>
      <c r="H21" s="78">
        <f t="shared" si="0"/>
        <v>0</v>
      </c>
      <c r="I21" s="59"/>
    </row>
    <row r="22" spans="1:9" ht="37" customHeight="1" outlineLevel="2">
      <c r="A22" s="54" t="s">
        <v>118</v>
      </c>
      <c r="B22" s="55" t="s">
        <v>117</v>
      </c>
      <c r="C22" s="56" t="s">
        <v>82</v>
      </c>
      <c r="D22" s="56"/>
      <c r="E22" s="56"/>
      <c r="F22" s="56"/>
      <c r="G22" s="77"/>
      <c r="H22" s="78">
        <f t="shared" si="0"/>
        <v>0</v>
      </c>
      <c r="I22" s="59"/>
    </row>
    <row r="23" spans="1:9" ht="37" customHeight="1" outlineLevel="1">
      <c r="A23" s="48" t="s">
        <v>38</v>
      </c>
      <c r="B23" s="49" t="s">
        <v>130</v>
      </c>
      <c r="C23" s="50"/>
      <c r="D23" s="50"/>
      <c r="E23" s="51"/>
      <c r="F23" s="50"/>
      <c r="G23" s="68"/>
      <c r="H23" s="52">
        <f>SUM(H18:H22)</f>
        <v>0</v>
      </c>
      <c r="I23" s="59"/>
    </row>
    <row r="24" spans="1:9" ht="37" customHeight="1">
      <c r="A24" s="42" t="s">
        <v>13</v>
      </c>
      <c r="B24" s="43" t="s">
        <v>16</v>
      </c>
      <c r="C24" s="44"/>
      <c r="D24" s="44"/>
      <c r="E24" s="44"/>
      <c r="F24" s="44"/>
      <c r="G24" s="71"/>
      <c r="H24" s="45">
        <f>H23</f>
        <v>0</v>
      </c>
      <c r="I24" s="47"/>
    </row>
    <row r="25" spans="1:9" ht="37" customHeight="1">
      <c r="G25" s="74"/>
    </row>
    <row r="26" spans="1:9" ht="37" customHeight="1" outlineLevel="1">
      <c r="A26" s="42"/>
      <c r="B26" s="43" t="s">
        <v>17</v>
      </c>
      <c r="C26" s="44"/>
      <c r="D26" s="44"/>
      <c r="E26" s="44"/>
      <c r="F26" s="44"/>
      <c r="G26" s="71"/>
      <c r="H26" s="46"/>
      <c r="I26" s="47"/>
    </row>
    <row r="27" spans="1:9" ht="37" customHeight="1" outlineLevel="1">
      <c r="A27" s="38" t="s">
        <v>0</v>
      </c>
      <c r="B27" s="38" t="s">
        <v>1</v>
      </c>
      <c r="C27" s="39" t="s">
        <v>2</v>
      </c>
      <c r="D27" s="39" t="s">
        <v>90</v>
      </c>
      <c r="E27" s="40" t="s">
        <v>89</v>
      </c>
      <c r="F27" s="40" t="s">
        <v>88</v>
      </c>
      <c r="G27" s="76" t="s">
        <v>3</v>
      </c>
      <c r="H27" s="41" t="s">
        <v>4</v>
      </c>
      <c r="I27" s="41" t="s">
        <v>116</v>
      </c>
    </row>
    <row r="28" spans="1:9" ht="37" customHeight="1" outlineLevel="2">
      <c r="A28" s="48"/>
      <c r="B28" s="49" t="s">
        <v>115</v>
      </c>
      <c r="C28" s="50"/>
      <c r="D28" s="50"/>
      <c r="E28" s="51"/>
      <c r="F28" s="50"/>
      <c r="G28" s="68"/>
      <c r="H28" s="52"/>
      <c r="I28" s="53"/>
    </row>
    <row r="29" spans="1:9" ht="37" customHeight="1" outlineLevel="2">
      <c r="A29" s="54" t="s">
        <v>39</v>
      </c>
      <c r="B29" s="55" t="s">
        <v>151</v>
      </c>
      <c r="C29" s="56" t="s">
        <v>82</v>
      </c>
      <c r="D29" s="79">
        <v>1</v>
      </c>
      <c r="E29" s="80">
        <v>2</v>
      </c>
      <c r="F29" s="56">
        <v>1</v>
      </c>
      <c r="G29" s="77">
        <v>1500</v>
      </c>
      <c r="H29" s="78">
        <f>D29*E29*F29*G29</f>
        <v>3000</v>
      </c>
      <c r="I29" s="81" t="s">
        <v>169</v>
      </c>
    </row>
    <row r="30" spans="1:9" ht="37" customHeight="1" outlineLevel="1" thickBot="1">
      <c r="A30" s="61" t="s">
        <v>40</v>
      </c>
      <c r="B30" s="62" t="s">
        <v>114</v>
      </c>
      <c r="C30" s="63"/>
      <c r="D30" s="63"/>
      <c r="E30" s="64"/>
      <c r="F30" s="64"/>
      <c r="G30" s="65"/>
      <c r="H30" s="66">
        <f>SUM(H29:H29)</f>
        <v>3000</v>
      </c>
      <c r="I30" s="67"/>
    </row>
    <row r="31" spans="1:9" ht="37" customHeight="1" outlineLevel="2">
      <c r="A31" s="48"/>
      <c r="B31" s="49" t="s">
        <v>18</v>
      </c>
      <c r="C31" s="50"/>
      <c r="D31" s="50"/>
      <c r="E31" s="51"/>
      <c r="F31" s="50"/>
      <c r="G31" s="76" t="s">
        <v>3</v>
      </c>
      <c r="H31" s="52"/>
      <c r="I31" s="53"/>
    </row>
    <row r="32" spans="1:9" ht="37" customHeight="1" outlineLevel="2">
      <c r="A32" s="54" t="s">
        <v>41</v>
      </c>
      <c r="B32" s="55" t="s">
        <v>113</v>
      </c>
      <c r="C32" s="56" t="s">
        <v>82</v>
      </c>
      <c r="D32" s="56"/>
      <c r="E32" s="56"/>
      <c r="F32" s="56"/>
      <c r="G32" s="77"/>
      <c r="H32" s="78">
        <f t="shared" ref="H32:H37" si="1">D32*E32*F32*G32</f>
        <v>0</v>
      </c>
      <c r="I32" s="81" t="s">
        <v>144</v>
      </c>
    </row>
    <row r="33" spans="1:9" ht="37" customHeight="1" outlineLevel="2">
      <c r="A33" s="54" t="s">
        <v>42</v>
      </c>
      <c r="B33" s="55" t="s">
        <v>112</v>
      </c>
      <c r="C33" s="56" t="s">
        <v>82</v>
      </c>
      <c r="D33" s="56"/>
      <c r="E33" s="56"/>
      <c r="F33" s="56"/>
      <c r="G33" s="77"/>
      <c r="H33" s="78">
        <f t="shared" si="1"/>
        <v>0</v>
      </c>
      <c r="I33" s="84" t="s">
        <v>111</v>
      </c>
    </row>
    <row r="34" spans="1:9" ht="37" customHeight="1" outlineLevel="2">
      <c r="A34" s="54" t="s">
        <v>43</v>
      </c>
      <c r="B34" s="55" t="s">
        <v>135</v>
      </c>
      <c r="C34" s="56" t="s">
        <v>78</v>
      </c>
      <c r="D34" s="56"/>
      <c r="E34" s="56"/>
      <c r="F34" s="56"/>
      <c r="G34" s="77"/>
      <c r="H34" s="78">
        <f t="shared" si="1"/>
        <v>0</v>
      </c>
      <c r="I34" s="84" t="s">
        <v>141</v>
      </c>
    </row>
    <row r="35" spans="1:9" ht="37" customHeight="1" outlineLevel="2">
      <c r="A35" s="54" t="s">
        <v>76</v>
      </c>
      <c r="B35" s="55" t="s">
        <v>110</v>
      </c>
      <c r="C35" s="56" t="s">
        <v>82</v>
      </c>
      <c r="D35" s="56"/>
      <c r="E35" s="56"/>
      <c r="F35" s="56"/>
      <c r="G35" s="77"/>
      <c r="H35" s="78">
        <f t="shared" si="1"/>
        <v>0</v>
      </c>
      <c r="I35" s="84" t="s">
        <v>109</v>
      </c>
    </row>
    <row r="36" spans="1:9" ht="37" customHeight="1" outlineLevel="2">
      <c r="A36" s="54" t="s">
        <v>108</v>
      </c>
      <c r="B36" s="55" t="s">
        <v>73</v>
      </c>
      <c r="C36" s="56" t="s">
        <v>107</v>
      </c>
      <c r="D36" s="56"/>
      <c r="E36" s="56"/>
      <c r="F36" s="56"/>
      <c r="G36" s="77"/>
      <c r="H36" s="78">
        <f t="shared" si="1"/>
        <v>0</v>
      </c>
      <c r="I36" s="85" t="s">
        <v>106</v>
      </c>
    </row>
    <row r="37" spans="1:9" ht="37" customHeight="1" outlineLevel="2">
      <c r="A37" s="54" t="s">
        <v>142</v>
      </c>
      <c r="B37" s="82" t="s">
        <v>143</v>
      </c>
      <c r="C37" s="56" t="s">
        <v>82</v>
      </c>
      <c r="D37" s="83"/>
      <c r="E37" s="83"/>
      <c r="F37" s="83"/>
      <c r="G37" s="77"/>
      <c r="H37" s="78">
        <f t="shared" si="1"/>
        <v>0</v>
      </c>
      <c r="I37" s="85"/>
    </row>
    <row r="38" spans="1:9" ht="37" customHeight="1" outlineLevel="1" thickBot="1">
      <c r="A38" s="61" t="s">
        <v>44</v>
      </c>
      <c r="B38" s="49" t="s">
        <v>19</v>
      </c>
      <c r="C38" s="50"/>
      <c r="D38" s="50"/>
      <c r="E38" s="51"/>
      <c r="F38" s="50"/>
      <c r="G38" s="68"/>
      <c r="H38" s="52">
        <f>SUM(H32:H37)</f>
        <v>0</v>
      </c>
      <c r="I38" s="53"/>
    </row>
    <row r="39" spans="1:9" ht="37" customHeight="1" outlineLevel="2">
      <c r="A39" s="42" t="s">
        <v>45</v>
      </c>
      <c r="B39" s="43" t="s">
        <v>20</v>
      </c>
      <c r="C39" s="44"/>
      <c r="D39" s="44"/>
      <c r="E39" s="44"/>
      <c r="F39" s="44"/>
      <c r="G39" s="71"/>
      <c r="H39" s="45">
        <f>H38+H30</f>
        <v>3000</v>
      </c>
      <c r="I39" s="45"/>
    </row>
    <row r="40" spans="1:9" ht="37" customHeight="1" outlineLevel="2">
      <c r="G40" s="74"/>
    </row>
    <row r="41" spans="1:9" ht="37" customHeight="1" outlineLevel="2">
      <c r="A41" s="42"/>
      <c r="B41" s="43" t="s">
        <v>22</v>
      </c>
      <c r="C41" s="44"/>
      <c r="D41" s="44"/>
      <c r="E41" s="44"/>
      <c r="F41" s="44"/>
      <c r="G41" s="71"/>
      <c r="H41" s="46"/>
      <c r="I41" s="47"/>
    </row>
    <row r="42" spans="1:9" ht="37" customHeight="1" outlineLevel="2">
      <c r="A42" s="38"/>
      <c r="B42" s="38" t="s">
        <v>1</v>
      </c>
      <c r="C42" s="39" t="s">
        <v>2</v>
      </c>
      <c r="D42" s="39" t="s">
        <v>90</v>
      </c>
      <c r="E42" s="40" t="s">
        <v>131</v>
      </c>
      <c r="F42" s="40" t="s">
        <v>88</v>
      </c>
      <c r="G42" s="76" t="s">
        <v>3</v>
      </c>
      <c r="H42" s="41" t="s">
        <v>4</v>
      </c>
      <c r="I42" s="41" t="s">
        <v>23</v>
      </c>
    </row>
    <row r="43" spans="1:9" ht="37" customHeight="1" outlineLevel="2">
      <c r="A43" s="55" t="s">
        <v>46</v>
      </c>
      <c r="B43" s="55" t="s">
        <v>132</v>
      </c>
      <c r="C43" s="56" t="s">
        <v>72</v>
      </c>
      <c r="D43" s="56">
        <v>1</v>
      </c>
      <c r="E43" s="56">
        <v>1</v>
      </c>
      <c r="F43" s="56">
        <v>2</v>
      </c>
      <c r="G43" s="77">
        <v>6000</v>
      </c>
      <c r="H43" s="78">
        <f t="shared" ref="H43:H47" si="2">D43*E43*F43*G43</f>
        <v>12000</v>
      </c>
      <c r="I43" s="84" t="s">
        <v>170</v>
      </c>
    </row>
    <row r="44" spans="1:9" ht="37" customHeight="1" outlineLevel="2">
      <c r="A44" s="55" t="s">
        <v>47</v>
      </c>
      <c r="B44" s="55" t="s">
        <v>105</v>
      </c>
      <c r="C44" s="56" t="s">
        <v>72</v>
      </c>
      <c r="D44" s="56">
        <v>1</v>
      </c>
      <c r="E44" s="56">
        <v>40</v>
      </c>
      <c r="F44" s="56">
        <v>4</v>
      </c>
      <c r="G44" s="77">
        <v>58</v>
      </c>
      <c r="H44" s="78">
        <f t="shared" si="2"/>
        <v>9280</v>
      </c>
      <c r="I44" s="84" t="s">
        <v>157</v>
      </c>
    </row>
    <row r="45" spans="1:9" ht="37" customHeight="1" outlineLevel="2">
      <c r="A45" s="55" t="s">
        <v>48</v>
      </c>
      <c r="B45" s="55" t="s">
        <v>104</v>
      </c>
      <c r="C45" s="56" t="s">
        <v>72</v>
      </c>
      <c r="D45" s="56">
        <v>1</v>
      </c>
      <c r="E45" s="56">
        <v>40</v>
      </c>
      <c r="F45" s="56">
        <v>2</v>
      </c>
      <c r="G45" s="77">
        <v>128</v>
      </c>
      <c r="H45" s="78">
        <f t="shared" si="2"/>
        <v>10240</v>
      </c>
      <c r="I45" s="84" t="s">
        <v>160</v>
      </c>
    </row>
    <row r="46" spans="1:9" ht="37" customHeight="1" outlineLevel="2">
      <c r="A46" s="55" t="s">
        <v>49</v>
      </c>
      <c r="B46" s="55" t="s">
        <v>103</v>
      </c>
      <c r="C46" s="56" t="s">
        <v>72</v>
      </c>
      <c r="D46" s="56">
        <v>1</v>
      </c>
      <c r="E46" s="56">
        <v>40</v>
      </c>
      <c r="F46" s="56">
        <v>1</v>
      </c>
      <c r="G46" s="77">
        <v>300</v>
      </c>
      <c r="H46" s="78">
        <f t="shared" si="2"/>
        <v>12000</v>
      </c>
      <c r="I46" s="84" t="s">
        <v>158</v>
      </c>
    </row>
    <row r="47" spans="1:9" ht="37" customHeight="1" outlineLevel="2">
      <c r="A47" s="55" t="s">
        <v>153</v>
      </c>
      <c r="B47" s="55" t="s">
        <v>154</v>
      </c>
      <c r="C47" s="56" t="s">
        <v>72</v>
      </c>
      <c r="D47" s="56">
        <v>1</v>
      </c>
      <c r="E47" s="56">
        <v>4</v>
      </c>
      <c r="F47" s="56">
        <v>1</v>
      </c>
      <c r="G47" s="77">
        <v>900</v>
      </c>
      <c r="H47" s="78">
        <f t="shared" si="2"/>
        <v>3600</v>
      </c>
      <c r="I47" s="84" t="s">
        <v>155</v>
      </c>
    </row>
    <row r="48" spans="1:9" ht="37" customHeight="1" outlineLevel="2" thickBot="1">
      <c r="A48" s="61" t="s">
        <v>50</v>
      </c>
      <c r="B48" s="62" t="s">
        <v>102</v>
      </c>
      <c r="C48" s="63"/>
      <c r="D48" s="63"/>
      <c r="E48" s="64"/>
      <c r="F48" s="64"/>
      <c r="G48" s="65"/>
      <c r="H48" s="66">
        <f>SUM(H43:H47)</f>
        <v>47120</v>
      </c>
      <c r="I48" s="67"/>
    </row>
    <row r="49" spans="1:9" ht="37" customHeight="1" outlineLevel="2">
      <c r="A49" s="42" t="s">
        <v>21</v>
      </c>
      <c r="B49" s="43" t="s">
        <v>24</v>
      </c>
      <c r="C49" s="44"/>
      <c r="D49" s="44"/>
      <c r="E49" s="44"/>
      <c r="F49" s="44"/>
      <c r="G49" s="71"/>
      <c r="H49" s="46">
        <f>H48</f>
        <v>47120</v>
      </c>
      <c r="I49" s="47"/>
    </row>
    <row r="50" spans="1:9" ht="37" customHeight="1" outlineLevel="2">
      <c r="G50" s="74"/>
    </row>
    <row r="51" spans="1:9" ht="37" customHeight="1" outlineLevel="2">
      <c r="A51" s="42"/>
      <c r="B51" s="43" t="s">
        <v>101</v>
      </c>
      <c r="C51" s="44"/>
      <c r="D51" s="44"/>
      <c r="E51" s="44"/>
      <c r="F51" s="44"/>
      <c r="G51" s="71"/>
      <c r="H51" s="46"/>
      <c r="I51" s="47" t="s">
        <v>100</v>
      </c>
    </row>
    <row r="52" spans="1:9" ht="37" customHeight="1" outlineLevel="2">
      <c r="A52" s="38"/>
      <c r="B52" s="38" t="s">
        <v>1</v>
      </c>
      <c r="C52" s="39" t="s">
        <v>2</v>
      </c>
      <c r="D52" s="39" t="s">
        <v>90</v>
      </c>
      <c r="E52" s="40" t="s">
        <v>89</v>
      </c>
      <c r="F52" s="40" t="s">
        <v>88</v>
      </c>
      <c r="G52" s="76" t="s">
        <v>3</v>
      </c>
      <c r="H52" s="41" t="s">
        <v>4</v>
      </c>
      <c r="I52" s="41" t="s">
        <v>145</v>
      </c>
    </row>
    <row r="53" spans="1:9" ht="37" customHeight="1">
      <c r="A53" s="54" t="s">
        <v>51</v>
      </c>
      <c r="B53" s="84" t="s">
        <v>99</v>
      </c>
      <c r="C53" s="86" t="s">
        <v>133</v>
      </c>
      <c r="D53" s="56"/>
      <c r="E53" s="56"/>
      <c r="F53" s="56"/>
      <c r="G53" s="77"/>
      <c r="H53" s="78">
        <f t="shared" ref="H53:H55" si="3">D53*E53*F53*G53</f>
        <v>0</v>
      </c>
      <c r="I53" s="84" t="s">
        <v>127</v>
      </c>
    </row>
    <row r="54" spans="1:9" ht="37" customHeight="1">
      <c r="A54" s="54" t="s">
        <v>52</v>
      </c>
      <c r="B54" s="84" t="s">
        <v>98</v>
      </c>
      <c r="C54" s="86" t="s">
        <v>82</v>
      </c>
      <c r="D54" s="56"/>
      <c r="E54" s="56"/>
      <c r="F54" s="56"/>
      <c r="G54" s="77"/>
      <c r="H54" s="78">
        <f t="shared" si="3"/>
        <v>0</v>
      </c>
      <c r="I54" s="84" t="s">
        <v>97</v>
      </c>
    </row>
    <row r="55" spans="1:9" ht="37" customHeight="1">
      <c r="A55" s="54" t="s">
        <v>53</v>
      </c>
      <c r="B55" s="84" t="s">
        <v>96</v>
      </c>
      <c r="C55" s="86" t="s">
        <v>82</v>
      </c>
      <c r="D55" s="56"/>
      <c r="E55" s="56"/>
      <c r="F55" s="56"/>
      <c r="G55" s="77"/>
      <c r="H55" s="78">
        <f t="shared" si="3"/>
        <v>0</v>
      </c>
      <c r="I55" s="84" t="s">
        <v>95</v>
      </c>
    </row>
    <row r="56" spans="1:9" ht="37" customHeight="1" outlineLevel="2" thickBot="1">
      <c r="A56" s="61" t="s">
        <v>54</v>
      </c>
      <c r="B56" s="62" t="s">
        <v>94</v>
      </c>
      <c r="C56" s="63"/>
      <c r="D56" s="63"/>
      <c r="E56" s="64"/>
      <c r="F56" s="64"/>
      <c r="G56" s="65"/>
      <c r="H56" s="66">
        <f>SUM(H53:H55)</f>
        <v>0</v>
      </c>
      <c r="I56" s="67"/>
    </row>
    <row r="57" spans="1:9" ht="37" customHeight="1" outlineLevel="2">
      <c r="A57" s="42" t="s">
        <v>55</v>
      </c>
      <c r="B57" s="43" t="s">
        <v>25</v>
      </c>
      <c r="C57" s="44"/>
      <c r="D57" s="44"/>
      <c r="E57" s="44"/>
      <c r="F57" s="44"/>
      <c r="G57" s="71"/>
      <c r="H57" s="45">
        <f>H56</f>
        <v>0</v>
      </c>
      <c r="I57" s="47"/>
    </row>
    <row r="58" spans="1:9" ht="37" customHeight="1" outlineLevel="2">
      <c r="G58" s="74"/>
      <c r="I58" s="81"/>
    </row>
    <row r="59" spans="1:9" ht="37" customHeight="1" outlineLevel="2">
      <c r="A59" s="42" t="s">
        <v>26</v>
      </c>
      <c r="B59" s="43" t="s">
        <v>92</v>
      </c>
      <c r="C59" s="44"/>
      <c r="D59" s="44"/>
      <c r="E59" s="44"/>
      <c r="F59" s="44"/>
      <c r="G59" s="71"/>
      <c r="H59" s="46"/>
      <c r="I59" s="46"/>
    </row>
    <row r="60" spans="1:9" ht="37" customHeight="1" outlineLevel="2">
      <c r="A60" s="38"/>
      <c r="B60" s="38" t="s">
        <v>1</v>
      </c>
      <c r="C60" s="39" t="s">
        <v>2</v>
      </c>
      <c r="D60" s="39" t="s">
        <v>90</v>
      </c>
      <c r="E60" s="40" t="s">
        <v>89</v>
      </c>
      <c r="F60" s="40" t="s">
        <v>88</v>
      </c>
      <c r="G60" s="76" t="s">
        <v>3</v>
      </c>
      <c r="H60" s="41" t="s">
        <v>4</v>
      </c>
      <c r="I60" s="41" t="s">
        <v>23</v>
      </c>
    </row>
    <row r="61" spans="1:9" ht="37" customHeight="1" outlineLevel="2">
      <c r="A61" s="87" t="s">
        <v>93</v>
      </c>
      <c r="B61" s="88" t="s">
        <v>92</v>
      </c>
      <c r="C61" s="86" t="s">
        <v>82</v>
      </c>
      <c r="D61" s="56"/>
      <c r="E61" s="56"/>
      <c r="F61" s="56"/>
      <c r="G61" s="77"/>
      <c r="H61" s="78">
        <f>E61*F61*G61*D61</f>
        <v>0</v>
      </c>
      <c r="I61" s="84" t="s">
        <v>134</v>
      </c>
    </row>
    <row r="62" spans="1:9" ht="37" customHeight="1" outlineLevel="2" thickBot="1">
      <c r="A62" s="61" t="s">
        <v>77</v>
      </c>
      <c r="B62" s="62" t="s">
        <v>91</v>
      </c>
      <c r="C62" s="63"/>
      <c r="D62" s="63"/>
      <c r="E62" s="64"/>
      <c r="F62" s="64"/>
      <c r="G62" s="65"/>
      <c r="H62" s="66">
        <f>SUM(H61:H61)</f>
        <v>0</v>
      </c>
      <c r="I62" s="67"/>
    </row>
    <row r="63" spans="1:9" ht="37" customHeight="1" outlineLevel="2">
      <c r="A63" s="89" t="s">
        <v>26</v>
      </c>
      <c r="B63" s="90" t="s">
        <v>27</v>
      </c>
      <c r="C63" s="91"/>
      <c r="D63" s="91"/>
      <c r="E63" s="91"/>
      <c r="F63" s="91"/>
      <c r="G63" s="92"/>
      <c r="H63" s="93">
        <f>SUM(H62)</f>
        <v>0</v>
      </c>
      <c r="I63" s="47"/>
    </row>
    <row r="64" spans="1:9" ht="37" customHeight="1" outlineLevel="2">
      <c r="A64" s="94"/>
      <c r="B64" s="95"/>
      <c r="C64" s="96"/>
      <c r="D64" s="96"/>
      <c r="E64" s="96"/>
      <c r="F64" s="96"/>
      <c r="G64" s="97"/>
      <c r="H64" s="98"/>
      <c r="I64" s="99"/>
    </row>
    <row r="65" spans="1:9" ht="37" customHeight="1" outlineLevel="1">
      <c r="A65" s="100"/>
      <c r="B65" s="101" t="s">
        <v>28</v>
      </c>
      <c r="C65" s="102"/>
      <c r="D65" s="102"/>
      <c r="E65" s="102"/>
      <c r="F65" s="102"/>
      <c r="G65" s="103"/>
      <c r="H65" s="104"/>
      <c r="I65" s="105"/>
    </row>
    <row r="66" spans="1:9" ht="37" customHeight="1" outlineLevel="2">
      <c r="A66" s="106"/>
      <c r="B66" s="106" t="s">
        <v>1</v>
      </c>
      <c r="C66" s="107" t="s">
        <v>2</v>
      </c>
      <c r="D66" s="107" t="s">
        <v>90</v>
      </c>
      <c r="E66" s="108" t="s">
        <v>89</v>
      </c>
      <c r="F66" s="107" t="s">
        <v>88</v>
      </c>
      <c r="G66" s="76" t="s">
        <v>3</v>
      </c>
      <c r="H66" s="107" t="s">
        <v>4</v>
      </c>
      <c r="I66" s="109"/>
    </row>
    <row r="67" spans="1:9" ht="37" customHeight="1" outlineLevel="2" thickBot="1">
      <c r="A67" s="61"/>
      <c r="B67" s="62" t="s">
        <v>87</v>
      </c>
      <c r="C67" s="63"/>
      <c r="D67" s="63"/>
      <c r="E67" s="64"/>
      <c r="F67" s="64"/>
      <c r="G67" s="65"/>
      <c r="H67" s="66"/>
      <c r="I67" s="67"/>
    </row>
    <row r="68" spans="1:9" ht="37" customHeight="1" outlineLevel="2">
      <c r="A68" s="110" t="s">
        <v>86</v>
      </c>
      <c r="B68" s="82" t="s">
        <v>85</v>
      </c>
      <c r="C68" s="83" t="s">
        <v>84</v>
      </c>
      <c r="D68" s="83"/>
      <c r="E68" s="111"/>
      <c r="F68" s="83"/>
      <c r="G68" s="77"/>
      <c r="H68" s="112">
        <f>D68*E68*F68*G68</f>
        <v>0</v>
      </c>
      <c r="I68" s="113" t="s">
        <v>146</v>
      </c>
    </row>
    <row r="69" spans="1:9" ht="37" customHeight="1" outlineLevel="2" thickBot="1">
      <c r="A69" s="61" t="s">
        <v>31</v>
      </c>
      <c r="B69" s="62" t="str">
        <f>CONCATENATE("Subtotal ",B67)</f>
        <v>Subtotal Photo &amp;Video crew</v>
      </c>
      <c r="C69" s="63"/>
      <c r="D69" s="63"/>
      <c r="E69" s="64"/>
      <c r="F69" s="64"/>
      <c r="G69" s="65"/>
      <c r="H69" s="66">
        <f>H68</f>
        <v>0</v>
      </c>
      <c r="I69" s="67"/>
    </row>
    <row r="70" spans="1:9" ht="37" customHeight="1" outlineLevel="1">
      <c r="A70" s="114" t="s">
        <v>30</v>
      </c>
      <c r="B70" s="115" t="s">
        <v>29</v>
      </c>
      <c r="C70" s="116"/>
      <c r="D70" s="116"/>
      <c r="E70" s="116"/>
      <c r="F70" s="116"/>
      <c r="G70" s="71"/>
      <c r="H70" s="105">
        <f>H69</f>
        <v>0</v>
      </c>
      <c r="I70" s="117"/>
    </row>
    <row r="71" spans="1:9" ht="37" customHeight="1">
      <c r="A71" s="37"/>
      <c r="H71" s="37"/>
    </row>
    <row r="72" spans="1:9" ht="37" customHeight="1"/>
    <row r="73" spans="1:9" ht="37" customHeight="1" outlineLevel="1"/>
    <row r="74" spans="1:9" ht="37" customHeight="1" outlineLevel="1"/>
    <row r="75" spans="1:9" ht="37" customHeight="1" outlineLevel="2"/>
    <row r="76" spans="1:9" ht="37" customHeight="1" outlineLevel="2">
      <c r="A76" s="37"/>
      <c r="H76" s="37"/>
    </row>
    <row r="77" spans="1:9" ht="37" customHeight="1" outlineLevel="2"/>
    <row r="78" spans="1:9" ht="37" customHeight="1" outlineLevel="2"/>
    <row r="79" spans="1:9" ht="37" customHeight="1" outlineLevel="2"/>
    <row r="80" spans="1:9" ht="37" customHeight="1" outlineLevel="2"/>
    <row r="81" ht="37" customHeight="1" outlineLevel="2"/>
    <row r="82" ht="37" customHeight="1" outlineLevel="2"/>
    <row r="83" ht="37" customHeight="1" outlineLevel="2"/>
    <row r="84" ht="37" customHeight="1" outlineLevel="2"/>
    <row r="85" ht="37" customHeight="1" outlineLevel="2"/>
    <row r="86" ht="37" customHeight="1" outlineLevel="1"/>
    <row r="87" ht="37" customHeight="1" outlineLevel="2"/>
    <row r="88" ht="37" customHeight="1" outlineLevel="2"/>
    <row r="89" ht="37" customHeight="1" outlineLevel="2"/>
    <row r="90" outlineLevel="2"/>
    <row r="91" outlineLevel="2"/>
    <row r="92" outlineLevel="2"/>
    <row r="93" outlineLevel="2"/>
    <row r="94" outlineLevel="2"/>
    <row r="95" outlineLevel="2"/>
    <row r="96" outlineLevel="2"/>
    <row r="97" outlineLevel="2"/>
    <row r="98" outlineLevel="1"/>
    <row r="99" outlineLevel="2"/>
    <row r="100" outlineLevel="2"/>
    <row r="101" outlineLevel="2"/>
    <row r="102" outlineLevel="2"/>
    <row r="103" outlineLevel="2"/>
    <row r="104" outlineLevel="2"/>
    <row r="105" outlineLevel="2"/>
    <row r="106" outlineLevel="2"/>
    <row r="107" outlineLevel="2"/>
    <row r="108" outlineLevel="2"/>
    <row r="109" outlineLevel="2"/>
    <row r="110" outlineLevel="1"/>
    <row r="111" outlineLevel="2"/>
    <row r="112" outlineLevel="2"/>
    <row r="113" outlineLevel="2"/>
    <row r="114" outlineLevel="2"/>
    <row r="115" outlineLevel="2"/>
    <row r="116" outlineLevel="2"/>
    <row r="117" outlineLevel="2"/>
    <row r="118" outlineLevel="2"/>
    <row r="119" outlineLevel="2"/>
    <row r="120" outlineLevel="2"/>
    <row r="121" outlineLevel="2"/>
    <row r="122" outlineLevel="1"/>
  </sheetData>
  <phoneticPr fontId="2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E7784-F93C-4E91-B356-BCFF836550E9}">
  <dimension ref="A1:I122"/>
  <sheetViews>
    <sheetView zoomScale="60" zoomScaleNormal="60" workbookViewId="0">
      <selection activeCell="H49" sqref="H49"/>
    </sheetView>
  </sheetViews>
  <sheetFormatPr defaultColWidth="46.81640625" defaultRowHeight="18" outlineLevelRow="2"/>
  <cols>
    <col min="1" max="1" width="18.453125" style="72" customWidth="1"/>
    <col min="2" max="2" width="50.81640625" style="37" customWidth="1"/>
    <col min="3" max="3" width="18.81640625" style="73" customWidth="1"/>
    <col min="4" max="4" width="21.08984375" style="73" customWidth="1"/>
    <col min="5" max="5" width="20.08984375" style="73" customWidth="1"/>
    <col min="6" max="6" width="8.453125" style="73" customWidth="1"/>
    <col min="7" max="7" width="17" style="37" customWidth="1"/>
    <col min="8" max="8" width="20.453125" style="75" customWidth="1"/>
    <col min="9" max="9" width="91.453125" style="37" customWidth="1"/>
    <col min="10" max="32" width="9.36328125" style="37" customWidth="1"/>
    <col min="33" max="16384" width="46.81640625" style="37"/>
  </cols>
  <sheetData>
    <row r="1" spans="1:9" ht="31.5" customHeight="1">
      <c r="A1" s="31"/>
      <c r="B1" s="32" t="s">
        <v>128</v>
      </c>
      <c r="C1" s="33"/>
      <c r="D1" s="33"/>
      <c r="E1" s="33"/>
      <c r="F1" s="33"/>
      <c r="G1" s="34"/>
      <c r="H1" s="35">
        <f>H13+H24+H39+H49+H57+H63+H70</f>
        <v>51080</v>
      </c>
      <c r="I1" s="36"/>
    </row>
    <row r="2" spans="1:9" ht="17" customHeight="1">
      <c r="A2" s="38" t="s">
        <v>0</v>
      </c>
      <c r="B2" s="38" t="s">
        <v>1</v>
      </c>
      <c r="C2" s="39" t="s">
        <v>2</v>
      </c>
      <c r="D2" s="39" t="s">
        <v>90</v>
      </c>
      <c r="E2" s="40" t="s">
        <v>89</v>
      </c>
      <c r="F2" s="40" t="s">
        <v>88</v>
      </c>
      <c r="G2" s="41" t="s">
        <v>3</v>
      </c>
      <c r="H2" s="41" t="s">
        <v>4</v>
      </c>
      <c r="I2" s="41" t="s">
        <v>5</v>
      </c>
    </row>
    <row r="3" spans="1:9" ht="37" customHeight="1" outlineLevel="1">
      <c r="A3" s="42"/>
      <c r="B3" s="43" t="s">
        <v>140</v>
      </c>
      <c r="C3" s="44"/>
      <c r="D3" s="44"/>
      <c r="E3" s="44"/>
      <c r="F3" s="44"/>
      <c r="G3" s="45"/>
      <c r="H3" s="46"/>
      <c r="I3" s="47"/>
    </row>
    <row r="4" spans="1:9" ht="37" customHeight="1" outlineLevel="2">
      <c r="A4" s="48"/>
      <c r="B4" s="49" t="s">
        <v>7</v>
      </c>
      <c r="C4" s="50"/>
      <c r="D4" s="50"/>
      <c r="E4" s="51"/>
      <c r="F4" s="50"/>
      <c r="G4" s="49"/>
      <c r="H4" s="52"/>
      <c r="I4" s="53"/>
    </row>
    <row r="5" spans="1:9" ht="39" customHeight="1" outlineLevel="2">
      <c r="A5" s="54" t="s">
        <v>75</v>
      </c>
      <c r="B5" s="55" t="s">
        <v>71</v>
      </c>
      <c r="C5" s="56" t="s">
        <v>8</v>
      </c>
      <c r="D5" s="56">
        <v>1</v>
      </c>
      <c r="E5" s="56">
        <v>4</v>
      </c>
      <c r="F5" s="56">
        <v>1</v>
      </c>
      <c r="G5" s="57">
        <v>1200</v>
      </c>
      <c r="H5" s="58">
        <f>D5*E5*F5*G5</f>
        <v>4800</v>
      </c>
      <c r="I5" s="59"/>
    </row>
    <row r="6" spans="1:9" ht="37" customHeight="1" outlineLevel="2">
      <c r="A6" s="54" t="s">
        <v>32</v>
      </c>
      <c r="B6" s="55" t="s">
        <v>152</v>
      </c>
      <c r="C6" s="56" t="s">
        <v>8</v>
      </c>
      <c r="D6" s="56"/>
      <c r="E6" s="56"/>
      <c r="F6" s="56"/>
      <c r="G6" s="57"/>
      <c r="H6" s="58">
        <f>D6*E6*F6*G6</f>
        <v>0</v>
      </c>
      <c r="I6" s="59"/>
    </row>
    <row r="7" spans="1:9" ht="37" customHeight="1" outlineLevel="2">
      <c r="A7" s="54" t="s">
        <v>33</v>
      </c>
      <c r="B7" s="55" t="s">
        <v>79</v>
      </c>
      <c r="C7" s="56" t="s">
        <v>8</v>
      </c>
      <c r="D7" s="56"/>
      <c r="E7" s="56"/>
      <c r="F7" s="56"/>
      <c r="G7" s="60"/>
      <c r="H7" s="58">
        <f>D7*E7*F7*G7</f>
        <v>0</v>
      </c>
      <c r="I7" s="59"/>
    </row>
    <row r="8" spans="1:9" ht="37" customHeight="1" outlineLevel="1" thickBot="1">
      <c r="A8" s="61" t="s">
        <v>34</v>
      </c>
      <c r="B8" s="62" t="s">
        <v>9</v>
      </c>
      <c r="C8" s="63"/>
      <c r="D8" s="63"/>
      <c r="E8" s="64"/>
      <c r="F8" s="64"/>
      <c r="G8" s="65"/>
      <c r="H8" s="66">
        <f>SUM(H5:H7)</f>
        <v>4800</v>
      </c>
      <c r="I8" s="67"/>
    </row>
    <row r="9" spans="1:9" ht="37" customHeight="1" outlineLevel="2">
      <c r="A9" s="48"/>
      <c r="B9" s="49" t="s">
        <v>10</v>
      </c>
      <c r="C9" s="50"/>
      <c r="D9" s="50"/>
      <c r="E9" s="51"/>
      <c r="F9" s="50"/>
      <c r="G9" s="68"/>
      <c r="H9" s="52"/>
      <c r="I9" s="52"/>
    </row>
    <row r="10" spans="1:9" ht="37" customHeight="1" outlineLevel="2">
      <c r="A10" s="69" t="s">
        <v>35</v>
      </c>
      <c r="B10" s="55" t="s">
        <v>138</v>
      </c>
      <c r="C10" s="56" t="s">
        <v>8</v>
      </c>
      <c r="D10" s="56"/>
      <c r="E10" s="56"/>
      <c r="F10" s="56"/>
      <c r="G10" s="57"/>
      <c r="H10" s="70">
        <f>D10*E10*F10*G10</f>
        <v>0</v>
      </c>
      <c r="I10" s="59"/>
    </row>
    <row r="11" spans="1:9" ht="37" customHeight="1" outlineLevel="2">
      <c r="A11" s="69" t="s">
        <v>36</v>
      </c>
      <c r="B11" s="55" t="s">
        <v>137</v>
      </c>
      <c r="C11" s="56" t="s">
        <v>8</v>
      </c>
      <c r="D11" s="56"/>
      <c r="E11" s="56"/>
      <c r="F11" s="56"/>
      <c r="G11" s="57"/>
      <c r="H11" s="70">
        <f>D11*E11*F11*G11</f>
        <v>0</v>
      </c>
      <c r="I11" s="59"/>
    </row>
    <row r="12" spans="1:9" ht="37" customHeight="1" outlineLevel="1" thickBot="1">
      <c r="A12" s="61" t="s">
        <v>37</v>
      </c>
      <c r="B12" s="62" t="s">
        <v>11</v>
      </c>
      <c r="C12" s="63"/>
      <c r="D12" s="63"/>
      <c r="E12" s="64"/>
      <c r="F12" s="64"/>
      <c r="G12" s="65"/>
      <c r="H12" s="66">
        <f>SUM(H10:H11)</f>
        <v>0</v>
      </c>
      <c r="I12" s="67"/>
    </row>
    <row r="13" spans="1:9" ht="37" customHeight="1">
      <c r="A13" s="42" t="s">
        <v>6</v>
      </c>
      <c r="B13" s="43" t="s">
        <v>12</v>
      </c>
      <c r="C13" s="44"/>
      <c r="D13" s="44"/>
      <c r="E13" s="44"/>
      <c r="F13" s="44"/>
      <c r="G13" s="71"/>
      <c r="H13" s="46">
        <f>H8+H12</f>
        <v>4800</v>
      </c>
      <c r="I13" s="47"/>
    </row>
    <row r="14" spans="1:9" ht="37" customHeight="1">
      <c r="G14" s="74"/>
    </row>
    <row r="15" spans="1:9" ht="37" customHeight="1" outlineLevel="1">
      <c r="A15" s="42"/>
      <c r="B15" s="43" t="s">
        <v>14</v>
      </c>
      <c r="C15" s="44"/>
      <c r="D15" s="44"/>
      <c r="E15" s="44"/>
      <c r="F15" s="44"/>
      <c r="G15" s="71"/>
      <c r="H15" s="46"/>
      <c r="I15" s="47"/>
    </row>
    <row r="16" spans="1:9" ht="37" customHeight="1" outlineLevel="1">
      <c r="A16" s="38" t="s">
        <v>0</v>
      </c>
      <c r="B16" s="38" t="s">
        <v>1</v>
      </c>
      <c r="C16" s="39" t="s">
        <v>2</v>
      </c>
      <c r="D16" s="39" t="s">
        <v>90</v>
      </c>
      <c r="E16" s="40" t="s">
        <v>89</v>
      </c>
      <c r="F16" s="40" t="s">
        <v>88</v>
      </c>
      <c r="G16" s="76" t="s">
        <v>3</v>
      </c>
      <c r="H16" s="41" t="s">
        <v>4</v>
      </c>
      <c r="I16" s="41" t="s">
        <v>23</v>
      </c>
    </row>
    <row r="17" spans="1:9" ht="37" customHeight="1" outlineLevel="2">
      <c r="A17" s="48"/>
      <c r="B17" s="49" t="s">
        <v>126</v>
      </c>
      <c r="C17" s="50"/>
      <c r="D17" s="50"/>
      <c r="E17" s="51"/>
      <c r="F17" s="50"/>
      <c r="G17" s="68"/>
      <c r="H17" s="52"/>
      <c r="I17" s="53" t="s">
        <v>15</v>
      </c>
    </row>
    <row r="18" spans="1:9" ht="37" customHeight="1" outlineLevel="2">
      <c r="A18" s="54" t="s">
        <v>125</v>
      </c>
      <c r="B18" s="55" t="s">
        <v>129</v>
      </c>
      <c r="C18" s="56" t="s">
        <v>81</v>
      </c>
      <c r="D18" s="56"/>
      <c r="E18" s="56"/>
      <c r="F18" s="56"/>
      <c r="G18" s="77"/>
      <c r="H18" s="78">
        <f t="shared" ref="H18:H22" si="0">D18*E18*F18*G18</f>
        <v>0</v>
      </c>
      <c r="I18" s="59"/>
    </row>
    <row r="19" spans="1:9" ht="37" customHeight="1" outlineLevel="2">
      <c r="A19" s="54" t="s">
        <v>124</v>
      </c>
      <c r="B19" s="55" t="s">
        <v>123</v>
      </c>
      <c r="C19" s="56" t="s">
        <v>81</v>
      </c>
      <c r="D19" s="56"/>
      <c r="E19" s="56"/>
      <c r="F19" s="56"/>
      <c r="G19" s="77"/>
      <c r="H19" s="78">
        <f t="shared" si="0"/>
        <v>0</v>
      </c>
      <c r="I19" s="59"/>
    </row>
    <row r="20" spans="1:9" ht="37" customHeight="1" outlineLevel="2">
      <c r="A20" s="54" t="s">
        <v>122</v>
      </c>
      <c r="B20" s="55" t="s">
        <v>121</v>
      </c>
      <c r="C20" s="56" t="s">
        <v>80</v>
      </c>
      <c r="D20" s="56"/>
      <c r="E20" s="56"/>
      <c r="F20" s="56"/>
      <c r="G20" s="77"/>
      <c r="H20" s="78">
        <f t="shared" si="0"/>
        <v>0</v>
      </c>
      <c r="I20" s="59"/>
    </row>
    <row r="21" spans="1:9" ht="37" customHeight="1" outlineLevel="2">
      <c r="A21" s="54" t="s">
        <v>120</v>
      </c>
      <c r="B21" s="55" t="s">
        <v>119</v>
      </c>
      <c r="C21" s="56" t="s">
        <v>80</v>
      </c>
      <c r="D21" s="56"/>
      <c r="E21" s="56"/>
      <c r="F21" s="56"/>
      <c r="G21" s="77"/>
      <c r="H21" s="78">
        <f t="shared" si="0"/>
        <v>0</v>
      </c>
      <c r="I21" s="59"/>
    </row>
    <row r="22" spans="1:9" ht="37" customHeight="1" outlineLevel="2">
      <c r="A22" s="54" t="s">
        <v>118</v>
      </c>
      <c r="B22" s="55" t="s">
        <v>117</v>
      </c>
      <c r="C22" s="56" t="s">
        <v>82</v>
      </c>
      <c r="D22" s="56"/>
      <c r="E22" s="56"/>
      <c r="F22" s="56"/>
      <c r="G22" s="77"/>
      <c r="H22" s="78">
        <f t="shared" si="0"/>
        <v>0</v>
      </c>
      <c r="I22" s="59"/>
    </row>
    <row r="23" spans="1:9" ht="37" customHeight="1" outlineLevel="1">
      <c r="A23" s="48" t="s">
        <v>38</v>
      </c>
      <c r="B23" s="49" t="s">
        <v>130</v>
      </c>
      <c r="C23" s="50"/>
      <c r="D23" s="50"/>
      <c r="E23" s="51"/>
      <c r="F23" s="50"/>
      <c r="G23" s="68"/>
      <c r="H23" s="52">
        <f>SUM(H18:H22)</f>
        <v>0</v>
      </c>
      <c r="I23" s="59"/>
    </row>
    <row r="24" spans="1:9" ht="37" customHeight="1">
      <c r="A24" s="42" t="s">
        <v>13</v>
      </c>
      <c r="B24" s="43" t="s">
        <v>16</v>
      </c>
      <c r="C24" s="44"/>
      <c r="D24" s="44"/>
      <c r="E24" s="44"/>
      <c r="F24" s="44"/>
      <c r="G24" s="71"/>
      <c r="H24" s="45">
        <f>H23</f>
        <v>0</v>
      </c>
      <c r="I24" s="47"/>
    </row>
    <row r="25" spans="1:9" ht="37" customHeight="1">
      <c r="G25" s="74"/>
    </row>
    <row r="26" spans="1:9" ht="37" customHeight="1" outlineLevel="1">
      <c r="A26" s="42"/>
      <c r="B26" s="43" t="s">
        <v>17</v>
      </c>
      <c r="C26" s="44"/>
      <c r="D26" s="44"/>
      <c r="E26" s="44"/>
      <c r="F26" s="44"/>
      <c r="G26" s="71"/>
      <c r="H26" s="46"/>
      <c r="I26" s="47"/>
    </row>
    <row r="27" spans="1:9" ht="37" customHeight="1" outlineLevel="1">
      <c r="A27" s="38" t="s">
        <v>0</v>
      </c>
      <c r="B27" s="38" t="s">
        <v>1</v>
      </c>
      <c r="C27" s="39" t="s">
        <v>2</v>
      </c>
      <c r="D27" s="39" t="s">
        <v>90</v>
      </c>
      <c r="E27" s="40" t="s">
        <v>89</v>
      </c>
      <c r="F27" s="40" t="s">
        <v>88</v>
      </c>
      <c r="G27" s="76" t="s">
        <v>3</v>
      </c>
      <c r="H27" s="41" t="s">
        <v>4</v>
      </c>
      <c r="I27" s="41" t="s">
        <v>116</v>
      </c>
    </row>
    <row r="28" spans="1:9" ht="37" customHeight="1" outlineLevel="2">
      <c r="A28" s="48"/>
      <c r="B28" s="49" t="s">
        <v>115</v>
      </c>
      <c r="C28" s="50"/>
      <c r="D28" s="50"/>
      <c r="E28" s="51"/>
      <c r="F28" s="50"/>
      <c r="G28" s="68"/>
      <c r="H28" s="52"/>
      <c r="I28" s="53"/>
    </row>
    <row r="29" spans="1:9" ht="37" customHeight="1" outlineLevel="2">
      <c r="A29" s="54" t="s">
        <v>39</v>
      </c>
      <c r="B29" s="55" t="s">
        <v>151</v>
      </c>
      <c r="C29" s="56" t="s">
        <v>82</v>
      </c>
      <c r="D29" s="79">
        <v>1</v>
      </c>
      <c r="E29" s="80">
        <v>2</v>
      </c>
      <c r="F29" s="56">
        <v>1</v>
      </c>
      <c r="G29" s="77">
        <v>1500</v>
      </c>
      <c r="H29" s="78">
        <f>D29*E29*F29*G29</f>
        <v>3000</v>
      </c>
      <c r="I29" s="81" t="s">
        <v>169</v>
      </c>
    </row>
    <row r="30" spans="1:9" ht="37" customHeight="1" outlineLevel="1" thickBot="1">
      <c r="A30" s="61" t="s">
        <v>40</v>
      </c>
      <c r="B30" s="62" t="s">
        <v>114</v>
      </c>
      <c r="C30" s="63"/>
      <c r="D30" s="63"/>
      <c r="E30" s="64"/>
      <c r="F30" s="64"/>
      <c r="G30" s="65"/>
      <c r="H30" s="66">
        <f>SUM(H29:H29)</f>
        <v>3000</v>
      </c>
      <c r="I30" s="67"/>
    </row>
    <row r="31" spans="1:9" ht="37" customHeight="1" outlineLevel="2">
      <c r="A31" s="48"/>
      <c r="B31" s="49" t="s">
        <v>18</v>
      </c>
      <c r="C31" s="50"/>
      <c r="D31" s="50"/>
      <c r="E31" s="51"/>
      <c r="F31" s="50"/>
      <c r="G31" s="76" t="s">
        <v>3</v>
      </c>
      <c r="H31" s="52"/>
      <c r="I31" s="53"/>
    </row>
    <row r="32" spans="1:9" ht="37" customHeight="1" outlineLevel="2">
      <c r="A32" s="54" t="s">
        <v>41</v>
      </c>
      <c r="B32" s="55" t="s">
        <v>113</v>
      </c>
      <c r="C32" s="56" t="s">
        <v>82</v>
      </c>
      <c r="D32" s="56"/>
      <c r="E32" s="56"/>
      <c r="F32" s="56"/>
      <c r="G32" s="77"/>
      <c r="H32" s="78">
        <f t="shared" ref="H32:H37" si="1">D32*E32*F32*G32</f>
        <v>0</v>
      </c>
      <c r="I32" s="81" t="s">
        <v>144</v>
      </c>
    </row>
    <row r="33" spans="1:9" ht="37" customHeight="1" outlineLevel="2">
      <c r="A33" s="54" t="s">
        <v>42</v>
      </c>
      <c r="B33" s="55" t="s">
        <v>112</v>
      </c>
      <c r="C33" s="56" t="s">
        <v>82</v>
      </c>
      <c r="D33" s="56"/>
      <c r="E33" s="56"/>
      <c r="F33" s="56"/>
      <c r="G33" s="77"/>
      <c r="H33" s="78">
        <f t="shared" si="1"/>
        <v>0</v>
      </c>
      <c r="I33" s="84" t="s">
        <v>111</v>
      </c>
    </row>
    <row r="34" spans="1:9" ht="37" customHeight="1" outlineLevel="2">
      <c r="A34" s="54" t="s">
        <v>43</v>
      </c>
      <c r="B34" s="55" t="s">
        <v>135</v>
      </c>
      <c r="C34" s="56" t="s">
        <v>78</v>
      </c>
      <c r="D34" s="56"/>
      <c r="E34" s="56"/>
      <c r="F34" s="56"/>
      <c r="G34" s="77"/>
      <c r="H34" s="78">
        <f t="shared" si="1"/>
        <v>0</v>
      </c>
      <c r="I34" s="84" t="s">
        <v>141</v>
      </c>
    </row>
    <row r="35" spans="1:9" ht="37" customHeight="1" outlineLevel="2">
      <c r="A35" s="54" t="s">
        <v>76</v>
      </c>
      <c r="B35" s="55" t="s">
        <v>110</v>
      </c>
      <c r="C35" s="56" t="s">
        <v>82</v>
      </c>
      <c r="D35" s="56"/>
      <c r="E35" s="56"/>
      <c r="F35" s="56"/>
      <c r="G35" s="77"/>
      <c r="H35" s="78">
        <f t="shared" si="1"/>
        <v>0</v>
      </c>
      <c r="I35" s="84" t="s">
        <v>109</v>
      </c>
    </row>
    <row r="36" spans="1:9" ht="37" customHeight="1" outlineLevel="2">
      <c r="A36" s="54" t="s">
        <v>108</v>
      </c>
      <c r="B36" s="55" t="s">
        <v>73</v>
      </c>
      <c r="C36" s="56" t="s">
        <v>107</v>
      </c>
      <c r="D36" s="56"/>
      <c r="E36" s="56"/>
      <c r="F36" s="56"/>
      <c r="G36" s="77"/>
      <c r="H36" s="78">
        <f t="shared" si="1"/>
        <v>0</v>
      </c>
      <c r="I36" s="85" t="s">
        <v>106</v>
      </c>
    </row>
    <row r="37" spans="1:9" ht="37" customHeight="1" outlineLevel="2">
      <c r="A37" s="54" t="s">
        <v>142</v>
      </c>
      <c r="B37" s="82" t="s">
        <v>143</v>
      </c>
      <c r="C37" s="56" t="s">
        <v>82</v>
      </c>
      <c r="D37" s="83"/>
      <c r="E37" s="83"/>
      <c r="F37" s="83"/>
      <c r="G37" s="77"/>
      <c r="H37" s="78">
        <f t="shared" si="1"/>
        <v>0</v>
      </c>
      <c r="I37" s="85"/>
    </row>
    <row r="38" spans="1:9" ht="37" customHeight="1" outlineLevel="1" thickBot="1">
      <c r="A38" s="61" t="s">
        <v>44</v>
      </c>
      <c r="B38" s="49" t="s">
        <v>19</v>
      </c>
      <c r="C38" s="50"/>
      <c r="D38" s="50"/>
      <c r="E38" s="51"/>
      <c r="F38" s="50"/>
      <c r="G38" s="68"/>
      <c r="H38" s="52">
        <f>SUM(H32:H37)</f>
        <v>0</v>
      </c>
      <c r="I38" s="53"/>
    </row>
    <row r="39" spans="1:9" ht="37" customHeight="1" outlineLevel="2">
      <c r="A39" s="42" t="s">
        <v>45</v>
      </c>
      <c r="B39" s="43" t="s">
        <v>20</v>
      </c>
      <c r="C39" s="44"/>
      <c r="D39" s="44"/>
      <c r="E39" s="44"/>
      <c r="F39" s="44"/>
      <c r="G39" s="71"/>
      <c r="H39" s="45">
        <f>H38+H30</f>
        <v>3000</v>
      </c>
      <c r="I39" s="45"/>
    </row>
    <row r="40" spans="1:9" ht="37" customHeight="1" outlineLevel="2">
      <c r="G40" s="74"/>
    </row>
    <row r="41" spans="1:9" ht="37" customHeight="1" outlineLevel="2">
      <c r="A41" s="42"/>
      <c r="B41" s="43" t="s">
        <v>22</v>
      </c>
      <c r="C41" s="44"/>
      <c r="D41" s="44"/>
      <c r="E41" s="44"/>
      <c r="F41" s="44"/>
      <c r="G41" s="71"/>
      <c r="H41" s="46"/>
      <c r="I41" s="47"/>
    </row>
    <row r="42" spans="1:9" ht="37" customHeight="1" outlineLevel="2">
      <c r="A42" s="38"/>
      <c r="B42" s="38" t="s">
        <v>1</v>
      </c>
      <c r="C42" s="39" t="s">
        <v>2</v>
      </c>
      <c r="D42" s="39" t="s">
        <v>90</v>
      </c>
      <c r="E42" s="40" t="s">
        <v>131</v>
      </c>
      <c r="F42" s="40" t="s">
        <v>88</v>
      </c>
      <c r="G42" s="76" t="s">
        <v>3</v>
      </c>
      <c r="H42" s="41" t="s">
        <v>4</v>
      </c>
      <c r="I42" s="41" t="s">
        <v>23</v>
      </c>
    </row>
    <row r="43" spans="1:9" ht="37" customHeight="1" outlineLevel="2">
      <c r="A43" s="55" t="s">
        <v>46</v>
      </c>
      <c r="B43" s="55" t="s">
        <v>132</v>
      </c>
      <c r="C43" s="56" t="s">
        <v>72</v>
      </c>
      <c r="D43" s="56">
        <v>1</v>
      </c>
      <c r="E43" s="56">
        <v>1</v>
      </c>
      <c r="F43" s="56">
        <v>2</v>
      </c>
      <c r="G43" s="77">
        <v>6000</v>
      </c>
      <c r="H43" s="78">
        <f t="shared" ref="H43:H47" si="2">D43*E43*F43*G43</f>
        <v>12000</v>
      </c>
      <c r="I43" s="84" t="s">
        <v>162</v>
      </c>
    </row>
    <row r="44" spans="1:9" ht="37" customHeight="1" outlineLevel="2">
      <c r="A44" s="55" t="s">
        <v>47</v>
      </c>
      <c r="B44" s="55" t="s">
        <v>105</v>
      </c>
      <c r="C44" s="56" t="s">
        <v>72</v>
      </c>
      <c r="D44" s="56">
        <v>1</v>
      </c>
      <c r="E44" s="56">
        <v>40</v>
      </c>
      <c r="F44" s="56">
        <v>4</v>
      </c>
      <c r="G44" s="77">
        <v>48</v>
      </c>
      <c r="H44" s="78">
        <f t="shared" si="2"/>
        <v>7680</v>
      </c>
      <c r="I44" s="84" t="s">
        <v>157</v>
      </c>
    </row>
    <row r="45" spans="1:9" ht="37" customHeight="1" outlineLevel="2">
      <c r="A45" s="55" t="s">
        <v>48</v>
      </c>
      <c r="B45" s="55" t="s">
        <v>104</v>
      </c>
      <c r="C45" s="56" t="s">
        <v>72</v>
      </c>
      <c r="D45" s="56">
        <v>1</v>
      </c>
      <c r="E45" s="56">
        <v>40</v>
      </c>
      <c r="F45" s="56">
        <v>2</v>
      </c>
      <c r="G45" s="77">
        <v>100</v>
      </c>
      <c r="H45" s="78">
        <f t="shared" si="2"/>
        <v>8000</v>
      </c>
      <c r="I45" s="84" t="s">
        <v>160</v>
      </c>
    </row>
    <row r="46" spans="1:9" ht="37" customHeight="1" outlineLevel="2">
      <c r="A46" s="55" t="s">
        <v>49</v>
      </c>
      <c r="B46" s="55" t="s">
        <v>103</v>
      </c>
      <c r="C46" s="56" t="s">
        <v>72</v>
      </c>
      <c r="D46" s="56">
        <v>1</v>
      </c>
      <c r="E46" s="56">
        <v>40</v>
      </c>
      <c r="F46" s="56">
        <v>1</v>
      </c>
      <c r="G46" s="77">
        <v>300</v>
      </c>
      <c r="H46" s="78">
        <f t="shared" si="2"/>
        <v>12000</v>
      </c>
      <c r="I46" s="84" t="s">
        <v>158</v>
      </c>
    </row>
    <row r="47" spans="1:9" ht="37" customHeight="1" outlineLevel="2">
      <c r="A47" s="55" t="s">
        <v>153</v>
      </c>
      <c r="B47" s="55" t="s">
        <v>154</v>
      </c>
      <c r="C47" s="56" t="s">
        <v>72</v>
      </c>
      <c r="D47" s="56">
        <v>1</v>
      </c>
      <c r="E47" s="56">
        <v>4</v>
      </c>
      <c r="F47" s="56">
        <v>1</v>
      </c>
      <c r="G47" s="77">
        <v>900</v>
      </c>
      <c r="H47" s="78">
        <f t="shared" si="2"/>
        <v>3600</v>
      </c>
      <c r="I47" s="84" t="s">
        <v>155</v>
      </c>
    </row>
    <row r="48" spans="1:9" ht="37" customHeight="1" outlineLevel="2" thickBot="1">
      <c r="A48" s="61" t="s">
        <v>50</v>
      </c>
      <c r="B48" s="62" t="s">
        <v>102</v>
      </c>
      <c r="C48" s="63"/>
      <c r="D48" s="63"/>
      <c r="E48" s="64"/>
      <c r="F48" s="64"/>
      <c r="G48" s="65"/>
      <c r="H48" s="66">
        <f>SUM(H43:H47)</f>
        <v>43280</v>
      </c>
      <c r="I48" s="67"/>
    </row>
    <row r="49" spans="1:9" ht="37" customHeight="1" outlineLevel="2">
      <c r="A49" s="42" t="s">
        <v>21</v>
      </c>
      <c r="B49" s="43" t="s">
        <v>24</v>
      </c>
      <c r="C49" s="44"/>
      <c r="D49" s="44"/>
      <c r="E49" s="44"/>
      <c r="F49" s="44"/>
      <c r="G49" s="71"/>
      <c r="H49" s="46">
        <f>H48</f>
        <v>43280</v>
      </c>
      <c r="I49" s="47"/>
    </row>
    <row r="50" spans="1:9" ht="37" customHeight="1" outlineLevel="2">
      <c r="G50" s="74"/>
    </row>
    <row r="51" spans="1:9" ht="37" customHeight="1" outlineLevel="2">
      <c r="A51" s="42"/>
      <c r="B51" s="43" t="s">
        <v>101</v>
      </c>
      <c r="C51" s="44"/>
      <c r="D51" s="44"/>
      <c r="E51" s="44"/>
      <c r="F51" s="44"/>
      <c r="G51" s="71"/>
      <c r="H51" s="46"/>
      <c r="I51" s="47" t="s">
        <v>100</v>
      </c>
    </row>
    <row r="52" spans="1:9" ht="37" customHeight="1" outlineLevel="2">
      <c r="A52" s="38"/>
      <c r="B52" s="38" t="s">
        <v>1</v>
      </c>
      <c r="C52" s="39" t="s">
        <v>2</v>
      </c>
      <c r="D52" s="39" t="s">
        <v>90</v>
      </c>
      <c r="E52" s="40" t="s">
        <v>89</v>
      </c>
      <c r="F52" s="40" t="s">
        <v>88</v>
      </c>
      <c r="G52" s="76" t="s">
        <v>3</v>
      </c>
      <c r="H52" s="41" t="s">
        <v>4</v>
      </c>
      <c r="I52" s="41" t="s">
        <v>145</v>
      </c>
    </row>
    <row r="53" spans="1:9" ht="37" customHeight="1">
      <c r="A53" s="54" t="s">
        <v>51</v>
      </c>
      <c r="B53" s="84" t="s">
        <v>99</v>
      </c>
      <c r="C53" s="86" t="s">
        <v>133</v>
      </c>
      <c r="D53" s="56"/>
      <c r="E53" s="56"/>
      <c r="F53" s="56"/>
      <c r="G53" s="77"/>
      <c r="H53" s="78">
        <f t="shared" ref="H53:H55" si="3">D53*E53*F53*G53</f>
        <v>0</v>
      </c>
      <c r="I53" s="84" t="s">
        <v>127</v>
      </c>
    </row>
    <row r="54" spans="1:9" ht="37" customHeight="1">
      <c r="A54" s="54" t="s">
        <v>52</v>
      </c>
      <c r="B54" s="84" t="s">
        <v>98</v>
      </c>
      <c r="C54" s="86" t="s">
        <v>82</v>
      </c>
      <c r="D54" s="56"/>
      <c r="E54" s="56"/>
      <c r="F54" s="56"/>
      <c r="G54" s="77"/>
      <c r="H54" s="78">
        <f t="shared" si="3"/>
        <v>0</v>
      </c>
      <c r="I54" s="84" t="s">
        <v>97</v>
      </c>
    </row>
    <row r="55" spans="1:9" ht="37" customHeight="1">
      <c r="A55" s="54" t="s">
        <v>53</v>
      </c>
      <c r="B55" s="84" t="s">
        <v>96</v>
      </c>
      <c r="C55" s="86" t="s">
        <v>82</v>
      </c>
      <c r="D55" s="56"/>
      <c r="E55" s="56"/>
      <c r="F55" s="56"/>
      <c r="G55" s="77"/>
      <c r="H55" s="78">
        <f t="shared" si="3"/>
        <v>0</v>
      </c>
      <c r="I55" s="84" t="s">
        <v>95</v>
      </c>
    </row>
    <row r="56" spans="1:9" ht="37" customHeight="1" outlineLevel="2" thickBot="1">
      <c r="A56" s="61" t="s">
        <v>54</v>
      </c>
      <c r="B56" s="62" t="s">
        <v>94</v>
      </c>
      <c r="C56" s="63"/>
      <c r="D56" s="63"/>
      <c r="E56" s="64"/>
      <c r="F56" s="64"/>
      <c r="G56" s="65"/>
      <c r="H56" s="66">
        <f>SUM(H53:H55)</f>
        <v>0</v>
      </c>
      <c r="I56" s="67"/>
    </row>
    <row r="57" spans="1:9" ht="37" customHeight="1" outlineLevel="2">
      <c r="A57" s="42" t="s">
        <v>55</v>
      </c>
      <c r="B57" s="43" t="s">
        <v>25</v>
      </c>
      <c r="C57" s="44"/>
      <c r="D57" s="44"/>
      <c r="E57" s="44"/>
      <c r="F57" s="44"/>
      <c r="G57" s="71"/>
      <c r="H57" s="45">
        <f>H56</f>
        <v>0</v>
      </c>
      <c r="I57" s="47"/>
    </row>
    <row r="58" spans="1:9" ht="37" customHeight="1" outlineLevel="2">
      <c r="G58" s="74"/>
      <c r="I58" s="81"/>
    </row>
    <row r="59" spans="1:9" ht="37" customHeight="1" outlineLevel="2">
      <c r="A59" s="42" t="s">
        <v>26</v>
      </c>
      <c r="B59" s="43" t="s">
        <v>92</v>
      </c>
      <c r="C59" s="44"/>
      <c r="D59" s="44"/>
      <c r="E59" s="44"/>
      <c r="F59" s="44"/>
      <c r="G59" s="71"/>
      <c r="H59" s="46"/>
      <c r="I59" s="46"/>
    </row>
    <row r="60" spans="1:9" ht="37" customHeight="1" outlineLevel="2">
      <c r="A60" s="38"/>
      <c r="B60" s="38" t="s">
        <v>1</v>
      </c>
      <c r="C60" s="39" t="s">
        <v>2</v>
      </c>
      <c r="D60" s="39" t="s">
        <v>90</v>
      </c>
      <c r="E60" s="40" t="s">
        <v>89</v>
      </c>
      <c r="F60" s="40" t="s">
        <v>88</v>
      </c>
      <c r="G60" s="76" t="s">
        <v>3</v>
      </c>
      <c r="H60" s="41" t="s">
        <v>4</v>
      </c>
      <c r="I60" s="41" t="s">
        <v>23</v>
      </c>
    </row>
    <row r="61" spans="1:9" ht="37" customHeight="1" outlineLevel="2">
      <c r="A61" s="87" t="s">
        <v>93</v>
      </c>
      <c r="B61" s="88" t="s">
        <v>92</v>
      </c>
      <c r="C61" s="86" t="s">
        <v>82</v>
      </c>
      <c r="D61" s="56"/>
      <c r="E61" s="56"/>
      <c r="F61" s="56"/>
      <c r="G61" s="77"/>
      <c r="H61" s="78">
        <f>E61*F61*G61*D61</f>
        <v>0</v>
      </c>
      <c r="I61" s="84" t="s">
        <v>134</v>
      </c>
    </row>
    <row r="62" spans="1:9" ht="37" customHeight="1" outlineLevel="2" thickBot="1">
      <c r="A62" s="61" t="s">
        <v>77</v>
      </c>
      <c r="B62" s="62" t="s">
        <v>91</v>
      </c>
      <c r="C62" s="63"/>
      <c r="D62" s="63"/>
      <c r="E62" s="64"/>
      <c r="F62" s="64"/>
      <c r="G62" s="65"/>
      <c r="H62" s="66">
        <f>SUM(H61:H61)</f>
        <v>0</v>
      </c>
      <c r="I62" s="67"/>
    </row>
    <row r="63" spans="1:9" ht="37" customHeight="1" outlineLevel="2">
      <c r="A63" s="89" t="s">
        <v>26</v>
      </c>
      <c r="B63" s="90" t="s">
        <v>27</v>
      </c>
      <c r="C63" s="91"/>
      <c r="D63" s="91"/>
      <c r="E63" s="91"/>
      <c r="F63" s="91"/>
      <c r="G63" s="92"/>
      <c r="H63" s="93">
        <f>SUM(H62)</f>
        <v>0</v>
      </c>
      <c r="I63" s="47"/>
    </row>
    <row r="64" spans="1:9" ht="37" customHeight="1" outlineLevel="2">
      <c r="A64" s="94"/>
      <c r="B64" s="95"/>
      <c r="C64" s="96"/>
      <c r="D64" s="96"/>
      <c r="E64" s="96"/>
      <c r="F64" s="96"/>
      <c r="G64" s="97"/>
      <c r="H64" s="98"/>
      <c r="I64" s="99"/>
    </row>
    <row r="65" spans="1:9" ht="37" customHeight="1" outlineLevel="1">
      <c r="A65" s="100"/>
      <c r="B65" s="101" t="s">
        <v>28</v>
      </c>
      <c r="C65" s="102"/>
      <c r="D65" s="102"/>
      <c r="E65" s="102"/>
      <c r="F65" s="102"/>
      <c r="G65" s="103"/>
      <c r="H65" s="104"/>
      <c r="I65" s="105"/>
    </row>
    <row r="66" spans="1:9" ht="37" customHeight="1" outlineLevel="2">
      <c r="A66" s="106"/>
      <c r="B66" s="106" t="s">
        <v>1</v>
      </c>
      <c r="C66" s="107" t="s">
        <v>2</v>
      </c>
      <c r="D66" s="107" t="s">
        <v>90</v>
      </c>
      <c r="E66" s="108" t="s">
        <v>89</v>
      </c>
      <c r="F66" s="107" t="s">
        <v>88</v>
      </c>
      <c r="G66" s="76" t="s">
        <v>3</v>
      </c>
      <c r="H66" s="107" t="s">
        <v>4</v>
      </c>
      <c r="I66" s="109"/>
    </row>
    <row r="67" spans="1:9" ht="37" customHeight="1" outlineLevel="2" thickBot="1">
      <c r="A67" s="61"/>
      <c r="B67" s="62" t="s">
        <v>87</v>
      </c>
      <c r="C67" s="63"/>
      <c r="D67" s="63"/>
      <c r="E67" s="64"/>
      <c r="F67" s="64"/>
      <c r="G67" s="65"/>
      <c r="H67" s="66"/>
      <c r="I67" s="67"/>
    </row>
    <row r="68" spans="1:9" ht="37" customHeight="1" outlineLevel="2">
      <c r="A68" s="110" t="s">
        <v>86</v>
      </c>
      <c r="B68" s="82" t="s">
        <v>85</v>
      </c>
      <c r="C68" s="83" t="s">
        <v>84</v>
      </c>
      <c r="D68" s="83"/>
      <c r="E68" s="111"/>
      <c r="F68" s="83"/>
      <c r="G68" s="77"/>
      <c r="H68" s="112">
        <f>D68*E68*F68*G68</f>
        <v>0</v>
      </c>
      <c r="I68" s="113" t="s">
        <v>146</v>
      </c>
    </row>
    <row r="69" spans="1:9" ht="37" customHeight="1" outlineLevel="2" thickBot="1">
      <c r="A69" s="61" t="s">
        <v>31</v>
      </c>
      <c r="B69" s="62" t="str">
        <f>CONCATENATE("Subtotal ",B67)</f>
        <v>Subtotal Photo &amp;Video crew</v>
      </c>
      <c r="C69" s="63"/>
      <c r="D69" s="63"/>
      <c r="E69" s="64"/>
      <c r="F69" s="64"/>
      <c r="G69" s="65"/>
      <c r="H69" s="66">
        <f>H68</f>
        <v>0</v>
      </c>
      <c r="I69" s="67"/>
    </row>
    <row r="70" spans="1:9" ht="37" customHeight="1" outlineLevel="1">
      <c r="A70" s="114" t="s">
        <v>30</v>
      </c>
      <c r="B70" s="115" t="s">
        <v>29</v>
      </c>
      <c r="C70" s="116"/>
      <c r="D70" s="116"/>
      <c r="E70" s="116"/>
      <c r="F70" s="116"/>
      <c r="G70" s="71"/>
      <c r="H70" s="105">
        <f>H69</f>
        <v>0</v>
      </c>
      <c r="I70" s="117"/>
    </row>
    <row r="71" spans="1:9" ht="37" customHeight="1">
      <c r="A71" s="37"/>
      <c r="H71" s="37"/>
    </row>
    <row r="72" spans="1:9" ht="37" customHeight="1"/>
    <row r="73" spans="1:9" ht="37" customHeight="1" outlineLevel="1"/>
    <row r="74" spans="1:9" ht="37" customHeight="1" outlineLevel="1"/>
    <row r="75" spans="1:9" ht="37" customHeight="1" outlineLevel="2"/>
    <row r="76" spans="1:9" ht="37" customHeight="1" outlineLevel="2">
      <c r="A76" s="37"/>
      <c r="H76" s="37"/>
    </row>
    <row r="77" spans="1:9" ht="37" customHeight="1" outlineLevel="2"/>
    <row r="78" spans="1:9" ht="37" customHeight="1" outlineLevel="2"/>
    <row r="79" spans="1:9" ht="37" customHeight="1" outlineLevel="2"/>
    <row r="80" spans="1:9" ht="37" customHeight="1" outlineLevel="2"/>
    <row r="81" ht="37" customHeight="1" outlineLevel="2"/>
    <row r="82" ht="37" customHeight="1" outlineLevel="2"/>
    <row r="83" ht="37" customHeight="1" outlineLevel="2"/>
    <row r="84" ht="37" customHeight="1" outlineLevel="2"/>
    <row r="85" ht="37" customHeight="1" outlineLevel="2"/>
    <row r="86" ht="37" customHeight="1" outlineLevel="1"/>
    <row r="87" ht="37" customHeight="1" outlineLevel="2"/>
    <row r="88" ht="37" customHeight="1" outlineLevel="2"/>
    <row r="89" ht="37" customHeight="1" outlineLevel="2"/>
    <row r="90" outlineLevel="2"/>
    <row r="91" outlineLevel="2"/>
    <row r="92" outlineLevel="2"/>
    <row r="93" outlineLevel="2"/>
    <row r="94" outlineLevel="2"/>
    <row r="95" outlineLevel="2"/>
    <row r="96" outlineLevel="2"/>
    <row r="97" outlineLevel="2"/>
    <row r="98" outlineLevel="1"/>
    <row r="99" outlineLevel="2"/>
    <row r="100" outlineLevel="2"/>
    <row r="101" outlineLevel="2"/>
    <row r="102" outlineLevel="2"/>
    <row r="103" outlineLevel="2"/>
    <row r="104" outlineLevel="2"/>
    <row r="105" outlineLevel="2"/>
    <row r="106" outlineLevel="2"/>
    <row r="107" outlineLevel="2"/>
    <row r="108" outlineLevel="2"/>
    <row r="109" outlineLevel="2"/>
    <row r="110" outlineLevel="1"/>
    <row r="111" outlineLevel="2"/>
    <row r="112" outlineLevel="2"/>
    <row r="113" outlineLevel="2"/>
    <row r="114" outlineLevel="2"/>
    <row r="115" outlineLevel="2"/>
    <row r="116" outlineLevel="2"/>
    <row r="117" outlineLevel="2"/>
    <row r="118" outlineLevel="2"/>
    <row r="119" outlineLevel="2"/>
    <row r="120" outlineLevel="2"/>
    <row r="121" outlineLevel="2"/>
    <row r="122" outlineLevel="1"/>
  </sheetData>
  <phoneticPr fontId="2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Summary</vt:lpstr>
      <vt:lpstr>苏州</vt:lpstr>
      <vt:lpstr>杭州</vt:lpstr>
      <vt:lpstr>长沙</vt:lpstr>
      <vt:lpstr>成都</vt:lpstr>
      <vt:lpstr>Summary!Print_Area</vt:lpstr>
    </vt:vector>
  </TitlesOfParts>
  <Company>BMW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Amanda</cp:lastModifiedBy>
  <cp:lastPrinted>2021-12-09T06:55:51Z</cp:lastPrinted>
  <dcterms:created xsi:type="dcterms:W3CDTF">2016-11-15T09:10:33Z</dcterms:created>
  <dcterms:modified xsi:type="dcterms:W3CDTF">2022-10-24T06:53:35Z</dcterms:modified>
</cp:coreProperties>
</file>