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691"/>
  </bookViews>
  <sheets>
    <sheet name="地接社" sheetId="14" r:id="rId1"/>
  </sheets>
  <definedNames>
    <definedName name="_xlnm.Print_Area" localSheetId="0">地接社!$A$1:$G$41</definedName>
    <definedName name="_xlnm.Print_Titles" localSheetId="0">地接社!$9:$9</definedName>
  </definedNames>
  <calcPr calcId="144525"/>
</workbook>
</file>

<file path=xl/sharedStrings.xml><?xml version="1.0" encoding="utf-8"?>
<sst xmlns="http://schemas.openxmlformats.org/spreadsheetml/2006/main" count="68" uniqueCount="55">
  <si>
    <t>先声药业会务服务报价表</t>
  </si>
  <si>
    <t xml:space="preserve">项目名称：4.28海口林培伟-PUR2304115-康辉
</t>
  </si>
  <si>
    <r>
      <rPr>
        <b/>
        <sz val="9"/>
        <rFont val="微软雅黑"/>
        <charset val="134"/>
      </rPr>
      <t>供应商</t>
    </r>
    <r>
      <rPr>
        <b/>
        <sz val="9"/>
        <rFont val="微软雅黑"/>
        <charset val="134"/>
      </rPr>
      <t>:</t>
    </r>
    <r>
      <rPr>
        <b/>
        <sz val="9"/>
        <rFont val="微软雅黑"/>
        <charset val="134"/>
      </rPr>
      <t>康辉集团北京国际会议展览有限公司</t>
    </r>
  </si>
  <si>
    <t>活动时间：2023年4月28日</t>
  </si>
  <si>
    <r>
      <rPr>
        <b/>
        <sz val="9"/>
        <rFont val="微软雅黑"/>
        <charset val="134"/>
      </rPr>
      <t>联络人</t>
    </r>
    <r>
      <rPr>
        <b/>
        <sz val="9"/>
        <rFont val="微软雅黑"/>
        <charset val="134"/>
      </rPr>
      <t>:</t>
    </r>
    <r>
      <rPr>
        <b/>
        <sz val="9"/>
        <rFont val="微软雅黑"/>
        <charset val="134"/>
      </rPr>
      <t>王凤雨</t>
    </r>
  </si>
  <si>
    <t>活动地点：海口</t>
  </si>
  <si>
    <r>
      <rPr>
        <b/>
        <sz val="9"/>
        <rFont val="微软雅黑"/>
        <charset val="134"/>
      </rPr>
      <t>手机</t>
    </r>
    <r>
      <rPr>
        <b/>
        <sz val="9"/>
        <rFont val="微软雅黑"/>
        <charset val="134"/>
      </rPr>
      <t>:15210370021</t>
    </r>
  </si>
  <si>
    <t>拟参加人数：40</t>
  </si>
  <si>
    <r>
      <rPr>
        <b/>
        <sz val="9"/>
        <rFont val="微软雅黑"/>
        <charset val="134"/>
      </rPr>
      <t>邮箱</t>
    </r>
    <r>
      <rPr>
        <b/>
        <sz val="9"/>
        <rFont val="微软雅黑"/>
        <charset val="134"/>
      </rPr>
      <t>: wangfengyu@cct.cn</t>
    </r>
  </si>
  <si>
    <t>服务内容</t>
  </si>
  <si>
    <t>服务描述</t>
  </si>
  <si>
    <t>单价</t>
  </si>
  <si>
    <t>数量1</t>
  </si>
  <si>
    <t>数量2</t>
  </si>
  <si>
    <t>小计</t>
  </si>
  <si>
    <r>
      <rPr>
        <b/>
        <sz val="9"/>
        <rFont val="微软雅黑"/>
        <charset val="134"/>
      </rPr>
      <t xml:space="preserve">A. </t>
    </r>
    <r>
      <rPr>
        <b/>
        <sz val="9"/>
        <rFont val="微软雅黑"/>
        <charset val="134"/>
      </rPr>
      <t>主要费用</t>
    </r>
    <r>
      <rPr>
        <b/>
        <sz val="9"/>
        <rFont val="微软雅黑"/>
        <charset val="134"/>
      </rPr>
      <t>-</t>
    </r>
    <r>
      <rPr>
        <b/>
        <sz val="9"/>
        <rFont val="微软雅黑"/>
        <charset val="134"/>
      </rPr>
      <t>酒店</t>
    </r>
  </si>
  <si>
    <t>住宿</t>
  </si>
  <si>
    <t>登廷大酒店(海口万达广场店)悦廷大床房（含单早）</t>
  </si>
  <si>
    <t>按照实际发生结算</t>
  </si>
  <si>
    <t>酒店费用总计</t>
  </si>
  <si>
    <r>
      <rPr>
        <b/>
        <sz val="9"/>
        <rFont val="微软雅黑"/>
        <charset val="134"/>
      </rPr>
      <t xml:space="preserve">B. </t>
    </r>
    <r>
      <rPr>
        <b/>
        <sz val="9"/>
        <rFont val="微软雅黑"/>
        <charset val="134"/>
      </rPr>
      <t>主要费用-地接社</t>
    </r>
  </si>
  <si>
    <t>交通</t>
  </si>
  <si>
    <t>大交通</t>
  </si>
  <si>
    <t>火车票</t>
  </si>
  <si>
    <t>陪同</t>
  </si>
  <si>
    <t>费用合计</t>
  </si>
  <si>
    <r>
      <rPr>
        <b/>
        <sz val="9"/>
        <rFont val="微软雅黑"/>
        <charset val="134"/>
      </rPr>
      <t>C.</t>
    </r>
    <r>
      <rPr>
        <b/>
        <sz val="9"/>
        <rFont val="微软雅黑"/>
        <charset val="134"/>
      </rPr>
      <t>其余费用</t>
    </r>
  </si>
  <si>
    <t>展架/个</t>
  </si>
  <si>
    <t>指引展架易拉宝 200cm*120cm</t>
  </si>
  <si>
    <t>讲稿打印/页</t>
  </si>
  <si>
    <t>A4普通彩打（角色嘉宾人手一份）</t>
  </si>
  <si>
    <t>串场/页</t>
  </si>
  <si>
    <t>A4普通彩打</t>
  </si>
  <si>
    <t>日程/页</t>
  </si>
  <si>
    <t>A4 157g 铜版纸</t>
  </si>
  <si>
    <t>指引牌</t>
  </si>
  <si>
    <t>A3 157g 铜版纸</t>
  </si>
  <si>
    <t>桌卡/个</t>
  </si>
  <si>
    <t>A4 250g 铜版纸（主持，讲者，主席各2张，讨论1张）</t>
  </si>
  <si>
    <t>水：两箱</t>
  </si>
  <si>
    <t>48瓶</t>
  </si>
  <si>
    <t>矿泉水贴</t>
  </si>
  <si>
    <t>先必新40张</t>
  </si>
  <si>
    <t>会议当天签到二维码2张</t>
  </si>
  <si>
    <t>茶歇</t>
  </si>
  <si>
    <t>水果，矿泉水，咖啡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</si>
  <si>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</si>
  <si>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</si>
  <si>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</si>
  <si>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微软雅黑"/>
        <charset val="134"/>
      </rPr>
      <t xml:space="preserve">D. </t>
    </r>
    <r>
      <rPr>
        <b/>
        <sz val="9"/>
        <rFont val="微软雅黑"/>
        <charset val="134"/>
      </rPr>
      <t>服务费</t>
    </r>
  </si>
  <si>
    <t>服务费</t>
  </si>
  <si>
    <r>
      <rPr>
        <b/>
        <sz val="9"/>
        <rFont val="微软雅黑"/>
        <charset val="134"/>
      </rPr>
      <t xml:space="preserve">E. </t>
    </r>
    <r>
      <rPr>
        <b/>
        <sz val="9"/>
        <rFont val="微软雅黑"/>
        <charset val="134"/>
      </rPr>
      <t>税</t>
    </r>
  </si>
  <si>
    <t>增值税</t>
  </si>
  <si>
    <t>地接社费用总计</t>
  </si>
  <si>
    <r>
      <rPr>
        <sz val="9"/>
        <rFont val="微软雅黑"/>
        <charset val="134"/>
      </rPr>
      <t xml:space="preserve">* </t>
    </r>
    <r>
      <rPr>
        <sz val="9"/>
        <rFont val="微软雅黑"/>
        <charset val="134"/>
      </rPr>
      <t>以最终实际发生费用结算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</si>
</sst>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2"/>
      <name val="宋体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11"/>
      <color theme="1"/>
      <name val="宋体"/>
      <charset val="134"/>
      <scheme val="minor"/>
    </font>
    <font>
      <b/>
      <sz val="9"/>
      <color theme="0"/>
      <name val="微软雅黑"/>
      <charset val="134"/>
    </font>
    <font>
      <sz val="9"/>
      <name val="宋体"/>
      <charset val="134"/>
    </font>
    <font>
      <sz val="9"/>
      <name val="Arial"/>
      <charset val="134"/>
    </font>
    <font>
      <b/>
      <sz val="9"/>
      <color rgb="FFFF0000"/>
      <name val="微软雅黑"/>
      <charset val="134"/>
    </font>
    <font>
      <sz val="9"/>
      <color rgb="FFFF0000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2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5" borderId="2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32" applyNumberFormat="0" applyAlignment="0" applyProtection="0">
      <alignment vertical="center"/>
    </xf>
    <xf numFmtId="0" fontId="24" fillId="19" borderId="28" applyNumberFormat="0" applyAlignment="0" applyProtection="0">
      <alignment vertical="center"/>
    </xf>
    <xf numFmtId="0" fontId="25" fillId="20" borderId="3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0" fillId="0" borderId="0"/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0" fillId="0" borderId="0"/>
  </cellStyleXfs>
  <cellXfs count="96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 wrapText="1"/>
    </xf>
    <xf numFmtId="0" fontId="4" fillId="5" borderId="13" xfId="0" applyFont="1" applyFill="1" applyBorder="1" applyAlignment="1">
      <alignment horizontal="right" vertical="center" wrapText="1"/>
    </xf>
    <xf numFmtId="0" fontId="4" fillId="5" borderId="14" xfId="0" applyFont="1" applyFill="1" applyBorder="1" applyAlignment="1">
      <alignment horizontal="right" vertical="center" wrapText="1"/>
    </xf>
    <xf numFmtId="0" fontId="2" fillId="5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vertical="center"/>
    </xf>
    <xf numFmtId="0" fontId="1" fillId="0" borderId="18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4" fontId="6" fillId="0" borderId="20" xfId="0" applyNumberFormat="1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horizontal="right" vertical="center"/>
    </xf>
    <xf numFmtId="9" fontId="2" fillId="2" borderId="24" xfId="0" applyNumberFormat="1" applyFont="1" applyFill="1" applyBorder="1" applyAlignment="1">
      <alignment horizontal="center" vertical="center"/>
    </xf>
    <xf numFmtId="9" fontId="2" fillId="2" borderId="25" xfId="0" applyNumberFormat="1" applyFont="1" applyFill="1" applyBorder="1" applyAlignment="1">
      <alignment horizontal="center" vertical="center"/>
    </xf>
    <xf numFmtId="9" fontId="2" fillId="2" borderId="26" xfId="0" applyNumberFormat="1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right" vertical="center" wrapText="1"/>
    </xf>
    <xf numFmtId="0" fontId="2" fillId="5" borderId="13" xfId="0" applyFont="1" applyFill="1" applyBorder="1" applyAlignment="1">
      <alignment horizontal="right" vertical="center" wrapText="1"/>
    </xf>
    <xf numFmtId="176" fontId="2" fillId="5" borderId="4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center" vertical="center"/>
    </xf>
    <xf numFmtId="0" fontId="7" fillId="9" borderId="1" xfId="0" applyFont="1" applyFill="1" applyBorder="1" applyAlignment="1">
      <alignment horizontal="right" vertical="center" wrapText="1"/>
    </xf>
    <xf numFmtId="0" fontId="7" fillId="9" borderId="13" xfId="0" applyFont="1" applyFill="1" applyBorder="1" applyAlignment="1">
      <alignment horizontal="right" vertical="center" wrapText="1"/>
    </xf>
    <xf numFmtId="177" fontId="7" fillId="9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" fillId="7" borderId="0" xfId="0" applyFont="1" applyFill="1" applyBorder="1" applyAlignment="1">
      <alignment vertical="center"/>
    </xf>
    <xf numFmtId="0" fontId="1" fillId="7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vertical="center"/>
    </xf>
    <xf numFmtId="0" fontId="2" fillId="7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left" vertical="center" wrapText="1"/>
    </xf>
    <xf numFmtId="0" fontId="9" fillId="7" borderId="0" xfId="0" applyFont="1" applyFill="1" applyBorder="1" applyAlignment="1">
      <alignment horizontal="left" vertical="center"/>
    </xf>
    <xf numFmtId="0" fontId="9" fillId="7" borderId="0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left" vertical="center"/>
    </xf>
    <xf numFmtId="0" fontId="1" fillId="7" borderId="0" xfId="37" applyFont="1" applyFill="1" applyBorder="1" applyAlignment="1">
      <alignment horizontal="left" vertical="center" wrapText="1"/>
    </xf>
    <xf numFmtId="38" fontId="1" fillId="7" borderId="0" xfId="45" applyNumberFormat="1" applyFont="1" applyFill="1" applyBorder="1" applyAlignment="1">
      <alignment horizontal="center" vertical="center" wrapText="1"/>
    </xf>
    <xf numFmtId="0" fontId="1" fillId="7" borderId="0" xfId="37" applyFont="1" applyFill="1" applyBorder="1" applyAlignment="1">
      <alignment horizontal="center" vertical="center"/>
    </xf>
    <xf numFmtId="0" fontId="1" fillId="7" borderId="0" xfId="8" applyNumberFormat="1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0,0&#10;&#10;NA&#10;&#10;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552450</xdr:colOff>
      <xdr:row>2</xdr:row>
      <xdr:rowOff>180975</xdr:rowOff>
    </xdr:to>
    <xdr:pic>
      <xdr:nvPicPr>
        <xdr:cNvPr id="25901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681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"/>
  <sheetViews>
    <sheetView tabSelected="1" zoomScale="85" zoomScaleNormal="85" workbookViewId="0">
      <selection activeCell="B24" sqref="B24"/>
    </sheetView>
  </sheetViews>
  <sheetFormatPr defaultColWidth="9" defaultRowHeight="13"/>
  <cols>
    <col min="1" max="1" width="15.4416666666667" style="4" customWidth="1"/>
    <col min="2" max="2" width="40.8166666666667" style="4" customWidth="1"/>
    <col min="3" max="3" width="21.25" style="5" customWidth="1"/>
    <col min="4" max="6" width="8.56666666666667" style="6" customWidth="1"/>
    <col min="7" max="7" width="11.9416666666667" style="6" customWidth="1"/>
    <col min="8" max="8" width="2.5" style="1" customWidth="1"/>
    <col min="9" max="9" width="29" style="1" customWidth="1"/>
    <col min="10" max="10" width="19.4166666666667" style="1" customWidth="1"/>
    <col min="11" max="11" width="9" style="6"/>
    <col min="12" max="16384" width="9" style="1"/>
  </cols>
  <sheetData>
    <row r="1" ht="13.5" spans="1:7">
      <c r="A1" s="7"/>
      <c r="B1" s="7"/>
      <c r="D1" s="8"/>
      <c r="E1" s="1"/>
      <c r="F1" s="1"/>
      <c r="G1" s="1"/>
    </row>
    <row r="2" ht="13.5" spans="1:7">
      <c r="A2" s="7"/>
      <c r="B2" s="7"/>
      <c r="D2" s="8"/>
      <c r="E2" s="1"/>
      <c r="F2" s="1"/>
      <c r="G2" s="1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" customHeight="1" spans="1:11">
      <c r="A4" s="10" t="s">
        <v>1</v>
      </c>
      <c r="B4" s="10"/>
      <c r="C4" s="11"/>
      <c r="D4" s="12" t="s">
        <v>2</v>
      </c>
      <c r="E4" s="12"/>
      <c r="F4" s="12"/>
      <c r="G4" s="12"/>
      <c r="K4" s="6"/>
    </row>
    <row r="5" s="1" customFormat="1" ht="17.2" customHeight="1" spans="1:11">
      <c r="A5" s="12" t="s">
        <v>3</v>
      </c>
      <c r="B5" s="12"/>
      <c r="C5" s="10"/>
      <c r="D5" s="12" t="s">
        <v>4</v>
      </c>
      <c r="E5" s="12"/>
      <c r="F5" s="12"/>
      <c r="G5" s="12"/>
      <c r="K5" s="6"/>
    </row>
    <row r="6" s="1" customFormat="1" ht="17.2" customHeight="1" spans="1:11">
      <c r="A6" s="12" t="s">
        <v>5</v>
      </c>
      <c r="B6" s="12"/>
      <c r="C6" s="10"/>
      <c r="D6" s="12" t="s">
        <v>6</v>
      </c>
      <c r="E6" s="12"/>
      <c r="F6" s="12"/>
      <c r="G6" s="12"/>
      <c r="K6" s="6"/>
    </row>
    <row r="7" s="1" customFormat="1" ht="17.2" customHeight="1" spans="1:11">
      <c r="A7" s="12" t="s">
        <v>7</v>
      </c>
      <c r="B7" s="12"/>
      <c r="C7" s="10"/>
      <c r="D7" s="10" t="s">
        <v>8</v>
      </c>
      <c r="E7" s="12"/>
      <c r="F7" s="12"/>
      <c r="G7" s="12"/>
      <c r="K7" s="6"/>
    </row>
    <row r="8" s="1" customFormat="1" spans="1:11">
      <c r="A8" s="4"/>
      <c r="B8" s="4"/>
      <c r="C8" s="5"/>
      <c r="D8" s="6"/>
      <c r="E8" s="6"/>
      <c r="F8" s="6"/>
      <c r="G8" s="6"/>
      <c r="K8" s="6"/>
    </row>
    <row r="9" s="2" customFormat="1" ht="27.75" customHeight="1" spans="1:11">
      <c r="A9" s="13" t="s">
        <v>9</v>
      </c>
      <c r="B9" s="14"/>
      <c r="C9" s="15" t="s">
        <v>10</v>
      </c>
      <c r="D9" s="16" t="s">
        <v>11</v>
      </c>
      <c r="E9" s="16" t="s">
        <v>12</v>
      </c>
      <c r="F9" s="16" t="s">
        <v>13</v>
      </c>
      <c r="G9" s="17" t="s">
        <v>14</v>
      </c>
      <c r="K9" s="81"/>
    </row>
    <row r="10" s="2" customFormat="1" ht="17.25" customHeight="1" spans="1:11">
      <c r="A10" s="18" t="s">
        <v>15</v>
      </c>
      <c r="B10" s="19"/>
      <c r="C10" s="19"/>
      <c r="D10" s="19"/>
      <c r="E10" s="19"/>
      <c r="F10" s="19"/>
      <c r="G10" s="20"/>
      <c r="K10" s="81"/>
    </row>
    <row r="11" s="1" customFormat="1" ht="13.5" spans="1:11">
      <c r="A11" s="21" t="s">
        <v>16</v>
      </c>
      <c r="B11" s="22" t="s">
        <v>17</v>
      </c>
      <c r="C11" s="23" t="s">
        <v>18</v>
      </c>
      <c r="D11" s="24">
        <v>339</v>
      </c>
      <c r="E11" s="24">
        <v>4</v>
      </c>
      <c r="F11" s="24">
        <v>1</v>
      </c>
      <c r="G11" s="25">
        <f>D11*E11*F11</f>
        <v>1356</v>
      </c>
      <c r="K11" s="6"/>
    </row>
    <row r="12" s="1" customFormat="1" ht="17.25" customHeight="1" spans="1:19">
      <c r="A12" s="26" t="s">
        <v>19</v>
      </c>
      <c r="B12" s="27"/>
      <c r="C12" s="27"/>
      <c r="D12" s="27"/>
      <c r="E12" s="27"/>
      <c r="F12" s="28"/>
      <c r="G12" s="29">
        <f>SUM(G11:G11)</f>
        <v>1356</v>
      </c>
      <c r="I12" s="82"/>
      <c r="J12" s="82"/>
      <c r="K12" s="83"/>
      <c r="L12" s="82"/>
      <c r="M12" s="82"/>
      <c r="N12" s="82"/>
      <c r="O12" s="82"/>
      <c r="P12" s="82"/>
      <c r="Q12" s="82"/>
      <c r="R12" s="82"/>
      <c r="S12" s="82"/>
    </row>
    <row r="13" s="2" customFormat="1" ht="17.2" customHeight="1" spans="1:19">
      <c r="A13" s="30" t="s">
        <v>20</v>
      </c>
      <c r="B13" s="31"/>
      <c r="C13" s="31"/>
      <c r="D13" s="31"/>
      <c r="E13" s="31"/>
      <c r="F13" s="31"/>
      <c r="G13" s="32"/>
      <c r="I13" s="84"/>
      <c r="J13" s="84"/>
      <c r="K13" s="85"/>
      <c r="L13" s="84"/>
      <c r="M13" s="84"/>
      <c r="N13" s="84"/>
      <c r="O13" s="84"/>
      <c r="P13" s="84"/>
      <c r="Q13" s="84"/>
      <c r="R13" s="84"/>
      <c r="S13" s="84"/>
    </row>
    <row r="14" s="1" customFormat="1" ht="17.2" customHeight="1" spans="1:19">
      <c r="A14" s="33" t="s">
        <v>21</v>
      </c>
      <c r="B14" s="34"/>
      <c r="C14" s="35"/>
      <c r="D14" s="36"/>
      <c r="E14" s="36"/>
      <c r="F14" s="36"/>
      <c r="G14" s="37">
        <f>D14*E14*F14</f>
        <v>0</v>
      </c>
      <c r="I14" s="82"/>
      <c r="J14" s="82"/>
      <c r="K14" s="83"/>
      <c r="L14" s="82"/>
      <c r="M14" s="82"/>
      <c r="N14" s="82"/>
      <c r="O14" s="82"/>
      <c r="P14" s="82"/>
      <c r="Q14" s="82"/>
      <c r="R14" s="82"/>
      <c r="S14" s="82"/>
    </row>
    <row r="15" s="1" customFormat="1" ht="17.2" customHeight="1" spans="1:19">
      <c r="A15" s="33"/>
      <c r="B15" s="34"/>
      <c r="C15" s="35"/>
      <c r="D15" s="36"/>
      <c r="E15" s="36"/>
      <c r="F15" s="36"/>
      <c r="G15" s="37">
        <f>D15*E15*F15</f>
        <v>0</v>
      </c>
      <c r="I15" s="82"/>
      <c r="J15" s="82"/>
      <c r="K15" s="83"/>
      <c r="L15" s="82"/>
      <c r="M15" s="82"/>
      <c r="N15" s="82"/>
      <c r="O15" s="82"/>
      <c r="P15" s="82"/>
      <c r="Q15" s="82"/>
      <c r="R15" s="82"/>
      <c r="S15" s="82"/>
    </row>
    <row r="16" s="1" customFormat="1" ht="21" customHeight="1" spans="1:19">
      <c r="A16" s="38" t="s">
        <v>22</v>
      </c>
      <c r="B16" s="23" t="s">
        <v>23</v>
      </c>
      <c r="C16" s="23" t="s">
        <v>18</v>
      </c>
      <c r="D16" s="39">
        <v>350</v>
      </c>
      <c r="E16" s="39">
        <v>5</v>
      </c>
      <c r="F16" s="39">
        <v>1</v>
      </c>
      <c r="G16" s="37">
        <f>D16*E16*F16</f>
        <v>1750</v>
      </c>
      <c r="I16" s="82"/>
      <c r="J16" s="82"/>
      <c r="K16" s="83"/>
      <c r="L16" s="82"/>
      <c r="M16" s="82"/>
      <c r="N16" s="82"/>
      <c r="O16" s="82"/>
      <c r="P16" s="82"/>
      <c r="Q16" s="82"/>
      <c r="R16" s="82"/>
      <c r="S16" s="82"/>
    </row>
    <row r="17" s="1" customFormat="1" ht="13.05" customHeight="1" spans="1:19">
      <c r="A17" s="38" t="s">
        <v>24</v>
      </c>
      <c r="B17" s="40"/>
      <c r="C17" s="23"/>
      <c r="D17" s="39"/>
      <c r="E17" s="39"/>
      <c r="F17" s="39"/>
      <c r="G17" s="41">
        <f>D17*E17*F17</f>
        <v>0</v>
      </c>
      <c r="I17" s="82"/>
      <c r="J17" s="82"/>
      <c r="K17" s="83"/>
      <c r="L17" s="82"/>
      <c r="M17" s="82"/>
      <c r="N17" s="82"/>
      <c r="O17" s="82"/>
      <c r="P17" s="82"/>
      <c r="Q17" s="82"/>
      <c r="R17" s="82"/>
      <c r="S17" s="82"/>
    </row>
    <row r="18" s="1" customFormat="1" ht="17.2" customHeight="1" spans="1:19">
      <c r="A18" s="42" t="s">
        <v>25</v>
      </c>
      <c r="B18" s="42"/>
      <c r="C18" s="42"/>
      <c r="D18" s="42"/>
      <c r="E18" s="42"/>
      <c r="F18" s="42"/>
      <c r="G18" s="43">
        <f>SUM(G14:G17)</f>
        <v>1750</v>
      </c>
      <c r="I18" s="82"/>
      <c r="J18" s="82"/>
      <c r="K18" s="83"/>
      <c r="L18" s="82"/>
      <c r="M18" s="82"/>
      <c r="N18" s="82"/>
      <c r="O18" s="82"/>
      <c r="P18" s="82"/>
      <c r="Q18" s="82"/>
      <c r="R18" s="82"/>
      <c r="S18" s="82"/>
    </row>
    <row r="19" s="2" customFormat="1" ht="17.2" customHeight="1" spans="1:19">
      <c r="A19" s="44" t="s">
        <v>26</v>
      </c>
      <c r="B19" s="44"/>
      <c r="C19" s="44"/>
      <c r="D19" s="44"/>
      <c r="E19" s="44"/>
      <c r="F19" s="44"/>
      <c r="G19" s="44"/>
      <c r="I19" s="84"/>
      <c r="J19" s="84"/>
      <c r="K19" s="85"/>
      <c r="L19" s="84"/>
      <c r="M19" s="84"/>
      <c r="N19" s="84"/>
      <c r="O19" s="84"/>
      <c r="P19" s="84"/>
      <c r="Q19" s="84"/>
      <c r="R19" s="84"/>
      <c r="S19" s="84"/>
    </row>
    <row r="20" s="1" customFormat="1" ht="17.2" customHeight="1" spans="1:19">
      <c r="A20" s="45" t="s">
        <v>27</v>
      </c>
      <c r="B20" s="46" t="s">
        <v>28</v>
      </c>
      <c r="C20" s="47" t="s">
        <v>18</v>
      </c>
      <c r="D20" s="48">
        <v>200</v>
      </c>
      <c r="E20" s="48">
        <v>2</v>
      </c>
      <c r="F20" s="48">
        <v>1</v>
      </c>
      <c r="G20" s="49">
        <f>D20*E20*F20</f>
        <v>400</v>
      </c>
      <c r="I20" s="82"/>
      <c r="J20" s="86"/>
      <c r="K20" s="83"/>
      <c r="L20" s="87"/>
      <c r="M20" s="88"/>
      <c r="N20" s="88"/>
      <c r="O20" s="88"/>
      <c r="P20" s="89"/>
      <c r="Q20" s="95"/>
      <c r="R20" s="82"/>
      <c r="S20" s="82"/>
    </row>
    <row r="21" s="1" customFormat="1" ht="17.2" customHeight="1" spans="1:19">
      <c r="A21" s="45" t="s">
        <v>29</v>
      </c>
      <c r="B21" s="45" t="s">
        <v>30</v>
      </c>
      <c r="C21" s="47" t="s">
        <v>18</v>
      </c>
      <c r="D21" s="48">
        <v>1.2</v>
      </c>
      <c r="E21" s="48">
        <v>14</v>
      </c>
      <c r="F21" s="48">
        <v>1</v>
      </c>
      <c r="G21" s="49">
        <f>D21*E21*F21</f>
        <v>16.8</v>
      </c>
      <c r="I21" s="82"/>
      <c r="J21" s="86"/>
      <c r="K21" s="83"/>
      <c r="L21" s="87"/>
      <c r="M21" s="88"/>
      <c r="N21" s="88"/>
      <c r="O21" s="88"/>
      <c r="P21" s="89"/>
      <c r="Q21" s="95"/>
      <c r="R21" s="82"/>
      <c r="S21" s="82"/>
    </row>
    <row r="22" s="1" customFormat="1" ht="17.2" customHeight="1" spans="1:19">
      <c r="A22" s="45" t="s">
        <v>31</v>
      </c>
      <c r="B22" s="45" t="s">
        <v>32</v>
      </c>
      <c r="C22" s="47" t="s">
        <v>18</v>
      </c>
      <c r="D22" s="48">
        <v>1.2</v>
      </c>
      <c r="E22" s="48">
        <v>35</v>
      </c>
      <c r="F22" s="48">
        <v>1</v>
      </c>
      <c r="G22" s="49">
        <f>D22*E22*F22</f>
        <v>42</v>
      </c>
      <c r="I22" s="82"/>
      <c r="J22" s="82"/>
      <c r="K22" s="83"/>
      <c r="L22" s="87"/>
      <c r="M22" s="88"/>
      <c r="N22" s="88"/>
      <c r="O22" s="88"/>
      <c r="P22" s="89"/>
      <c r="Q22" s="95"/>
      <c r="R22" s="82"/>
      <c r="S22" s="82"/>
    </row>
    <row r="23" s="1" customFormat="1" ht="17.2" customHeight="1" spans="1:19">
      <c r="A23" s="45" t="s">
        <v>33</v>
      </c>
      <c r="B23" s="50" t="s">
        <v>34</v>
      </c>
      <c r="C23" s="47" t="s">
        <v>18</v>
      </c>
      <c r="D23" s="49">
        <v>5</v>
      </c>
      <c r="E23" s="48">
        <v>40</v>
      </c>
      <c r="F23" s="48">
        <v>1</v>
      </c>
      <c r="G23" s="49">
        <f>D23*E23*F23</f>
        <v>200</v>
      </c>
      <c r="I23" s="82"/>
      <c r="J23" s="90"/>
      <c r="K23" s="83"/>
      <c r="L23" s="87"/>
      <c r="M23" s="88"/>
      <c r="N23" s="88"/>
      <c r="O23" s="88"/>
      <c r="P23" s="89"/>
      <c r="Q23" s="95"/>
      <c r="R23" s="82"/>
      <c r="S23" s="82"/>
    </row>
    <row r="24" s="1" customFormat="1" ht="17.2" customHeight="1" spans="1:19">
      <c r="A24" s="45" t="s">
        <v>35</v>
      </c>
      <c r="B24" s="50" t="s">
        <v>36</v>
      </c>
      <c r="C24" s="47" t="s">
        <v>18</v>
      </c>
      <c r="D24" s="49">
        <v>10</v>
      </c>
      <c r="E24" s="48">
        <v>2</v>
      </c>
      <c r="F24" s="48">
        <v>1</v>
      </c>
      <c r="G24" s="49">
        <f>D24*E24*F24</f>
        <v>20</v>
      </c>
      <c r="I24" s="82"/>
      <c r="J24" s="90"/>
      <c r="K24" s="83"/>
      <c r="L24" s="87"/>
      <c r="M24" s="88"/>
      <c r="N24" s="88"/>
      <c r="O24" s="88"/>
      <c r="P24" s="89"/>
      <c r="Q24" s="95"/>
      <c r="R24" s="82"/>
      <c r="S24" s="82"/>
    </row>
    <row r="25" s="1" customFormat="1" ht="17.2" customHeight="1" spans="1:19">
      <c r="A25" s="45" t="s">
        <v>37</v>
      </c>
      <c r="B25" s="50" t="s">
        <v>38</v>
      </c>
      <c r="C25" s="47" t="s">
        <v>18</v>
      </c>
      <c r="D25" s="49">
        <v>8</v>
      </c>
      <c r="E25" s="48">
        <v>34</v>
      </c>
      <c r="F25" s="48">
        <v>1</v>
      </c>
      <c r="G25" s="49">
        <f>D25*E25*F25</f>
        <v>272</v>
      </c>
      <c r="I25" s="82"/>
      <c r="J25" s="90"/>
      <c r="K25" s="83"/>
      <c r="L25" s="87"/>
      <c r="M25" s="88"/>
      <c r="N25" s="88"/>
      <c r="O25" s="88"/>
      <c r="P25" s="89"/>
      <c r="Q25" s="95"/>
      <c r="R25" s="82"/>
      <c r="S25" s="82"/>
    </row>
    <row r="26" s="1" customFormat="1" ht="18" customHeight="1" spans="1:19">
      <c r="A26" s="45" t="s">
        <v>39</v>
      </c>
      <c r="B26" s="45" t="s">
        <v>40</v>
      </c>
      <c r="C26" s="47" t="s">
        <v>18</v>
      </c>
      <c r="D26" s="49">
        <v>2</v>
      </c>
      <c r="E26" s="48">
        <v>48</v>
      </c>
      <c r="F26" s="48">
        <v>1</v>
      </c>
      <c r="G26" s="49">
        <f>D26*E26*F26</f>
        <v>96</v>
      </c>
      <c r="I26" s="82"/>
      <c r="J26" s="82"/>
      <c r="K26" s="83"/>
      <c r="L26" s="87"/>
      <c r="M26" s="88"/>
      <c r="N26" s="88"/>
      <c r="O26" s="88"/>
      <c r="P26" s="89"/>
      <c r="Q26" s="95"/>
      <c r="R26" s="82"/>
      <c r="S26" s="82"/>
    </row>
    <row r="27" s="1" customFormat="1" ht="18" customHeight="1" spans="1:19">
      <c r="A27" s="45" t="s">
        <v>41</v>
      </c>
      <c r="B27" s="45" t="s">
        <v>42</v>
      </c>
      <c r="C27" s="47" t="s">
        <v>18</v>
      </c>
      <c r="D27" s="49">
        <v>3</v>
      </c>
      <c r="E27" s="48">
        <v>40</v>
      </c>
      <c r="F27" s="48">
        <v>1</v>
      </c>
      <c r="G27" s="49">
        <f>D27*E27*F27</f>
        <v>120</v>
      </c>
      <c r="I27" s="82"/>
      <c r="J27" s="82"/>
      <c r="K27" s="83"/>
      <c r="L27" s="87"/>
      <c r="M27" s="88"/>
      <c r="N27" s="88"/>
      <c r="O27" s="88"/>
      <c r="P27" s="89"/>
      <c r="Q27" s="95"/>
      <c r="R27" s="82"/>
      <c r="S27" s="82"/>
    </row>
    <row r="28" s="1" customFormat="1" ht="25.05" customHeight="1" spans="1:19">
      <c r="A28" s="45" t="s">
        <v>43</v>
      </c>
      <c r="B28" s="50" t="s">
        <v>34</v>
      </c>
      <c r="C28" s="47" t="s">
        <v>18</v>
      </c>
      <c r="D28" s="49">
        <v>5</v>
      </c>
      <c r="E28" s="48">
        <v>2</v>
      </c>
      <c r="F28" s="48">
        <v>1</v>
      </c>
      <c r="G28" s="49">
        <f>D28*E28*F28</f>
        <v>10</v>
      </c>
      <c r="I28" s="82"/>
      <c r="J28" s="82"/>
      <c r="K28" s="83"/>
      <c r="L28" s="91"/>
      <c r="M28" s="92"/>
      <c r="N28" s="93"/>
      <c r="O28" s="94"/>
      <c r="P28" s="89"/>
      <c r="Q28" s="95"/>
      <c r="R28" s="82"/>
      <c r="S28" s="82"/>
    </row>
    <row r="29" s="1" customFormat="1" ht="17" customHeight="1" spans="1:19">
      <c r="A29" s="47" t="s">
        <v>44</v>
      </c>
      <c r="B29" s="47" t="s">
        <v>45</v>
      </c>
      <c r="C29" s="47" t="s">
        <v>18</v>
      </c>
      <c r="D29" s="48">
        <v>20</v>
      </c>
      <c r="E29" s="48">
        <v>30</v>
      </c>
      <c r="F29" s="48">
        <v>1</v>
      </c>
      <c r="G29" s="49">
        <f>D29*E29*F29</f>
        <v>600</v>
      </c>
      <c r="I29" s="82"/>
      <c r="J29" s="82"/>
      <c r="K29" s="83"/>
      <c r="L29" s="82"/>
      <c r="M29" s="82"/>
      <c r="N29" s="82"/>
      <c r="O29" s="82"/>
      <c r="P29" s="82"/>
      <c r="Q29" s="82"/>
      <c r="R29" s="82"/>
      <c r="S29" s="82"/>
    </row>
    <row r="30" s="3" customFormat="1" ht="16.5" customHeight="1" spans="1:7">
      <c r="A30" s="51" t="s">
        <v>46</v>
      </c>
      <c r="B30" s="52"/>
      <c r="C30" s="53" t="s">
        <v>47</v>
      </c>
      <c r="D30" s="54">
        <v>20</v>
      </c>
      <c r="E30" s="55">
        <v>40</v>
      </c>
      <c r="F30" s="56">
        <v>1</v>
      </c>
      <c r="G30" s="57">
        <f>F30*E30*D30</f>
        <v>800</v>
      </c>
    </row>
    <row r="31" s="1" customFormat="1" ht="17" customHeight="1" spans="1:11">
      <c r="A31" s="58" t="s">
        <v>48</v>
      </c>
      <c r="B31" s="59"/>
      <c r="C31" s="59"/>
      <c r="D31" s="59"/>
      <c r="E31" s="59"/>
      <c r="F31" s="59"/>
      <c r="G31" s="60">
        <f>SUM(G20:G30)</f>
        <v>2576.8</v>
      </c>
      <c r="K31" s="6"/>
    </row>
    <row r="32" s="2" customFormat="1" ht="17.2" customHeight="1" spans="1:11">
      <c r="A32" s="61" t="s">
        <v>49</v>
      </c>
      <c r="B32" s="31"/>
      <c r="C32" s="31"/>
      <c r="D32" s="31"/>
      <c r="E32" s="31"/>
      <c r="F32" s="31"/>
      <c r="G32" s="32"/>
      <c r="K32" s="81"/>
    </row>
    <row r="33" s="1" customFormat="1" ht="17.2" customHeight="1" spans="1:11">
      <c r="A33" s="62" t="s">
        <v>50</v>
      </c>
      <c r="B33" s="63"/>
      <c r="C33" s="64">
        <v>0.06</v>
      </c>
      <c r="D33" s="65"/>
      <c r="E33" s="65"/>
      <c r="F33" s="66"/>
      <c r="G33" s="67">
        <f>(G12+G18+G31)*C33</f>
        <v>340.968</v>
      </c>
      <c r="K33" s="6"/>
    </row>
    <row r="34" s="1" customFormat="1" ht="17.2" customHeight="1" spans="1:11">
      <c r="A34" s="68" t="s">
        <v>25</v>
      </c>
      <c r="B34" s="69"/>
      <c r="C34" s="69"/>
      <c r="D34" s="69"/>
      <c r="E34" s="69"/>
      <c r="F34" s="69"/>
      <c r="G34" s="70">
        <f>G12+G18+G31+G33</f>
        <v>6023.768</v>
      </c>
      <c r="K34" s="6"/>
    </row>
    <row r="35" s="2" customFormat="1" ht="17.2" customHeight="1" spans="1:11">
      <c r="A35" s="71" t="s">
        <v>51</v>
      </c>
      <c r="B35" s="72"/>
      <c r="C35" s="72"/>
      <c r="D35" s="72"/>
      <c r="E35" s="72"/>
      <c r="F35" s="72"/>
      <c r="G35" s="73"/>
      <c r="K35" s="81"/>
    </row>
    <row r="36" s="1" customFormat="1" ht="17.2" customHeight="1" spans="1:11">
      <c r="A36" s="74" t="s">
        <v>52</v>
      </c>
      <c r="B36" s="75"/>
      <c r="C36" s="64">
        <v>0.06</v>
      </c>
      <c r="D36" s="65"/>
      <c r="E36" s="65"/>
      <c r="F36" s="66"/>
      <c r="G36" s="76">
        <f>G34*C36</f>
        <v>361.42608</v>
      </c>
      <c r="K36" s="6"/>
    </row>
    <row r="37" s="1" customFormat="1" ht="17.2" customHeight="1" spans="1:11">
      <c r="A37" s="77" t="s">
        <v>53</v>
      </c>
      <c r="B37" s="78"/>
      <c r="C37" s="78"/>
      <c r="D37" s="78"/>
      <c r="E37" s="78"/>
      <c r="F37" s="78"/>
      <c r="G37" s="79">
        <f>G34+G36</f>
        <v>6385.19408</v>
      </c>
      <c r="K37" s="6"/>
    </row>
    <row r="38" s="1" customFormat="1" ht="20" customHeight="1" spans="1:11">
      <c r="A38" s="1" t="s">
        <v>54</v>
      </c>
      <c r="C38" s="7"/>
      <c r="K38" s="6"/>
    </row>
    <row r="39" s="1" customFormat="1" spans="3:11">
      <c r="C39" s="7"/>
      <c r="K39" s="6"/>
    </row>
    <row r="40" s="1" customFormat="1" ht="12.75" customHeight="1" spans="1:11">
      <c r="A40" s="80"/>
      <c r="B40" s="80"/>
      <c r="C40" s="80"/>
      <c r="D40" s="80"/>
      <c r="E40" s="80"/>
      <c r="F40" s="80"/>
      <c r="G40" s="80"/>
      <c r="K40" s="6"/>
    </row>
    <row r="41" s="1" customFormat="1" spans="1:11">
      <c r="A41" s="80"/>
      <c r="B41" s="80"/>
      <c r="C41" s="80"/>
      <c r="D41" s="80"/>
      <c r="E41" s="80"/>
      <c r="F41" s="80"/>
      <c r="G41" s="80"/>
      <c r="K41" s="6"/>
    </row>
  </sheetData>
  <mergeCells count="27">
    <mergeCell ref="A3:G3"/>
    <mergeCell ref="A4:B4"/>
    <mergeCell ref="D4:G4"/>
    <mergeCell ref="A5:B5"/>
    <mergeCell ref="D5:G5"/>
    <mergeCell ref="A6:B6"/>
    <mergeCell ref="D6:G6"/>
    <mergeCell ref="A7:B7"/>
    <mergeCell ref="D7:G7"/>
    <mergeCell ref="A9:B9"/>
    <mergeCell ref="A10:G10"/>
    <mergeCell ref="A12:F12"/>
    <mergeCell ref="A13:G13"/>
    <mergeCell ref="A18:F18"/>
    <mergeCell ref="A19:G19"/>
    <mergeCell ref="A30:B30"/>
    <mergeCell ref="A31:F31"/>
    <mergeCell ref="A32:G32"/>
    <mergeCell ref="A33:B33"/>
    <mergeCell ref="C33:F33"/>
    <mergeCell ref="A34:F34"/>
    <mergeCell ref="A35:G35"/>
    <mergeCell ref="A36:B36"/>
    <mergeCell ref="C36:F36"/>
    <mergeCell ref="A37:F37"/>
    <mergeCell ref="A14:A15"/>
    <mergeCell ref="A40:G41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2005-04-09T15:37:00Z</dcterms:created>
  <cp:lastPrinted>2020-07-15T09:21:00Z</cp:lastPrinted>
  <dcterms:modified xsi:type="dcterms:W3CDTF">2023-04-26T03:31:43Z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2052-11.1.0.14036</vt:lpwstr>
  </property>
  <property fmtid="{D5CDD505-2E9C-101B-9397-08002B2CF9AE}" pid="6" name="ICV">
    <vt:lpwstr>0692903888414E5EB235B406C3E87454</vt:lpwstr>
  </property>
</Properties>
</file>