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6" windowWidth="23256" windowHeight="13176" activeTab="2"/>
  </bookViews>
  <sheets>
    <sheet name="广州-丽思" sheetId="1" r:id="rId1"/>
    <sheet name="广州-香格里拉" sheetId="5" r:id="rId2"/>
    <sheet name="广州-香格里拉备注" sheetId="7" r:id="rId3"/>
    <sheet name="广州-索菲特" sheetId="6" r:id="rId4"/>
    <sheet name="广州-皇冠假日" sheetId="2" r:id="rId5"/>
    <sheet name="广州-九龙湖酒店" sheetId="3" r:id="rId6"/>
    <sheet name="机票明细" sheetId="4" r:id="rId7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7" l="1"/>
  <c r="I30" i="7"/>
  <c r="I113" i="7"/>
  <c r="I127" i="7"/>
  <c r="I148" i="7"/>
  <c r="I149" i="7"/>
  <c r="I151" i="7"/>
  <c r="I185" i="7"/>
  <c r="I186" i="7"/>
  <c r="I32" i="7"/>
  <c r="I187" i="7"/>
  <c r="I188" i="7"/>
  <c r="I189" i="7"/>
  <c r="I144" i="7"/>
  <c r="I145" i="7"/>
  <c r="I25" i="7"/>
  <c r="I29" i="7"/>
  <c r="I24" i="7"/>
  <c r="I23" i="7"/>
  <c r="I28" i="7"/>
  <c r="I27" i="7"/>
  <c r="I26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H6" i="7"/>
  <c r="I6" i="7"/>
  <c r="E3" i="4"/>
  <c r="G3" i="4"/>
  <c r="E4" i="4"/>
  <c r="G4" i="4"/>
  <c r="E5" i="4"/>
  <c r="G5" i="4"/>
  <c r="E6" i="4"/>
  <c r="G6" i="4"/>
  <c r="E7" i="4"/>
  <c r="G7" i="4"/>
  <c r="E8" i="4"/>
  <c r="G8" i="4"/>
  <c r="E9" i="4"/>
  <c r="G9" i="4"/>
  <c r="E10" i="4"/>
  <c r="G10" i="4"/>
  <c r="E11" i="4"/>
  <c r="G11" i="4"/>
  <c r="E12" i="4"/>
  <c r="G12" i="4"/>
  <c r="E13" i="4"/>
  <c r="G13" i="4"/>
  <c r="E14" i="4"/>
  <c r="G14" i="4"/>
  <c r="E15" i="4"/>
  <c r="G15" i="4"/>
  <c r="E16" i="4"/>
  <c r="G16" i="4"/>
  <c r="E17" i="4"/>
  <c r="G17" i="4"/>
  <c r="E18" i="4"/>
  <c r="G18" i="4"/>
  <c r="E19" i="4"/>
  <c r="G19" i="4"/>
  <c r="E20" i="4"/>
  <c r="G20" i="4"/>
  <c r="E21" i="4"/>
  <c r="G21" i="4"/>
  <c r="E22" i="4"/>
  <c r="G22" i="4"/>
  <c r="E23" i="4"/>
  <c r="G23" i="4"/>
  <c r="E24" i="4"/>
  <c r="G24" i="4"/>
  <c r="E25" i="4"/>
  <c r="G25" i="4"/>
  <c r="E26" i="4"/>
  <c r="G26" i="4"/>
  <c r="E27" i="4"/>
  <c r="G27" i="4"/>
  <c r="E28" i="4"/>
  <c r="G28" i="4"/>
  <c r="E29" i="4"/>
  <c r="G29" i="4"/>
  <c r="E30" i="4"/>
  <c r="G30" i="4"/>
  <c r="E31" i="4"/>
  <c r="G31" i="4"/>
  <c r="E32" i="4"/>
  <c r="G32" i="4"/>
  <c r="E33" i="4"/>
  <c r="G33" i="4"/>
  <c r="E34" i="4"/>
  <c r="G34" i="4"/>
  <c r="E35" i="4"/>
  <c r="G35" i="4"/>
  <c r="E36" i="4"/>
  <c r="G36" i="4"/>
  <c r="E37" i="4"/>
  <c r="G37" i="4"/>
  <c r="E38" i="4"/>
  <c r="G38" i="4"/>
  <c r="E39" i="4"/>
  <c r="G39" i="4"/>
  <c r="E40" i="4"/>
  <c r="G40" i="4"/>
  <c r="E41" i="4"/>
  <c r="G41" i="4"/>
  <c r="E42" i="4"/>
  <c r="G42" i="4"/>
  <c r="E43" i="4"/>
  <c r="G43" i="4"/>
  <c r="G44" i="4"/>
  <c r="E44" i="4"/>
  <c r="I178" i="7"/>
  <c r="I179" i="7"/>
  <c r="I180" i="7"/>
  <c r="I181" i="7"/>
  <c r="I182" i="7"/>
  <c r="I183" i="7"/>
  <c r="I184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41" i="7"/>
  <c r="I142" i="7"/>
  <c r="I143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63" i="7"/>
  <c r="I64" i="7"/>
  <c r="I66" i="7"/>
  <c r="I68" i="7"/>
  <c r="I69" i="7"/>
  <c r="I70" i="7"/>
  <c r="I71" i="7"/>
  <c r="I72" i="7"/>
  <c r="I73" i="7"/>
  <c r="I74" i="7"/>
  <c r="I75" i="7"/>
  <c r="I76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37" i="7"/>
  <c r="I38" i="7"/>
  <c r="I39" i="7"/>
  <c r="I41" i="7"/>
  <c r="I42" i="7"/>
  <c r="I43" i="7"/>
  <c r="I44" i="7"/>
  <c r="I45" i="7"/>
  <c r="I46" i="7"/>
  <c r="I47" i="7"/>
  <c r="I48" i="7"/>
  <c r="I50" i="7"/>
  <c r="I51" i="7"/>
  <c r="I52" i="7"/>
  <c r="I53" i="7"/>
  <c r="I54" i="7"/>
  <c r="I55" i="7"/>
  <c r="I56" i="7"/>
  <c r="I58" i="7"/>
  <c r="I59" i="7"/>
  <c r="I60" i="7"/>
  <c r="I61" i="7"/>
  <c r="I34" i="7"/>
  <c r="I35" i="7"/>
  <c r="I167" i="5"/>
  <c r="I174" i="5"/>
  <c r="I175" i="5"/>
  <c r="I176" i="5"/>
  <c r="I177" i="5"/>
  <c r="I168" i="5"/>
  <c r="I169" i="5"/>
  <c r="I170" i="5"/>
  <c r="I171" i="5"/>
  <c r="I172" i="5"/>
  <c r="I173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30" i="5"/>
  <c r="I131" i="5"/>
  <c r="I132" i="5"/>
  <c r="I133" i="5"/>
  <c r="I134" i="5"/>
  <c r="I135" i="5"/>
  <c r="I136" i="5"/>
  <c r="I137" i="5"/>
  <c r="I138" i="5"/>
  <c r="I139" i="5"/>
  <c r="I140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52" i="5"/>
  <c r="I53" i="5"/>
  <c r="I55" i="5"/>
  <c r="I57" i="5"/>
  <c r="I58" i="5"/>
  <c r="I59" i="5"/>
  <c r="I60" i="5"/>
  <c r="I61" i="5"/>
  <c r="I62" i="5"/>
  <c r="I63" i="5"/>
  <c r="I64" i="5"/>
  <c r="I65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26" i="5"/>
  <c r="I27" i="5"/>
  <c r="I28" i="5"/>
  <c r="I30" i="5"/>
  <c r="I31" i="5"/>
  <c r="I32" i="5"/>
  <c r="I33" i="5"/>
  <c r="I34" i="5"/>
  <c r="I35" i="5"/>
  <c r="I36" i="5"/>
  <c r="I37" i="5"/>
  <c r="I39" i="5"/>
  <c r="I40" i="5"/>
  <c r="I41" i="5"/>
  <c r="I42" i="5"/>
  <c r="I43" i="5"/>
  <c r="I44" i="5"/>
  <c r="I45" i="5"/>
  <c r="I47" i="5"/>
  <c r="I48" i="5"/>
  <c r="I49" i="5"/>
  <c r="I50" i="5"/>
  <c r="I23" i="5"/>
  <c r="I24" i="5"/>
  <c r="I16" i="5"/>
  <c r="I17" i="5"/>
  <c r="I18" i="5"/>
  <c r="I19" i="5"/>
  <c r="I20" i="5"/>
  <c r="I21" i="5"/>
  <c r="I22" i="5"/>
  <c r="I8" i="5"/>
  <c r="I9" i="5"/>
  <c r="I10" i="5"/>
  <c r="I11" i="5"/>
  <c r="I12" i="5"/>
  <c r="I13" i="5"/>
  <c r="I14" i="5"/>
  <c r="I15" i="5"/>
  <c r="I178" i="5"/>
  <c r="I179" i="5"/>
  <c r="I180" i="5"/>
  <c r="I20" i="1"/>
  <c r="I21" i="3"/>
  <c r="I20" i="2"/>
  <c r="I20" i="6"/>
  <c r="I14" i="6"/>
  <c r="I174" i="6"/>
  <c r="I175" i="6"/>
  <c r="I176" i="6"/>
  <c r="I177" i="6"/>
  <c r="I167" i="6"/>
  <c r="I168" i="6"/>
  <c r="I169" i="6"/>
  <c r="I170" i="6"/>
  <c r="I171" i="6"/>
  <c r="I172" i="6"/>
  <c r="I173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30" i="6"/>
  <c r="I131" i="6"/>
  <c r="I132" i="6"/>
  <c r="I133" i="6"/>
  <c r="I134" i="6"/>
  <c r="I135" i="6"/>
  <c r="I136" i="6"/>
  <c r="I137" i="6"/>
  <c r="I138" i="6"/>
  <c r="I139" i="6"/>
  <c r="I140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52" i="6"/>
  <c r="I53" i="6"/>
  <c r="I55" i="6"/>
  <c r="I57" i="6"/>
  <c r="I58" i="6"/>
  <c r="I59" i="6"/>
  <c r="I60" i="6"/>
  <c r="I61" i="6"/>
  <c r="I62" i="6"/>
  <c r="I63" i="6"/>
  <c r="I64" i="6"/>
  <c r="I65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26" i="6"/>
  <c r="I27" i="6"/>
  <c r="I28" i="6"/>
  <c r="I30" i="6"/>
  <c r="I31" i="6"/>
  <c r="I32" i="6"/>
  <c r="I33" i="6"/>
  <c r="I34" i="6"/>
  <c r="I35" i="6"/>
  <c r="I36" i="6"/>
  <c r="I37" i="6"/>
  <c r="I39" i="6"/>
  <c r="I40" i="6"/>
  <c r="I41" i="6"/>
  <c r="I42" i="6"/>
  <c r="I43" i="6"/>
  <c r="I44" i="6"/>
  <c r="I45" i="6"/>
  <c r="I47" i="6"/>
  <c r="I48" i="6"/>
  <c r="I49" i="6"/>
  <c r="I50" i="6"/>
  <c r="I23" i="6"/>
  <c r="I24" i="6"/>
  <c r="I16" i="6"/>
  <c r="I17" i="6"/>
  <c r="I18" i="6"/>
  <c r="I19" i="6"/>
  <c r="I21" i="6"/>
  <c r="I22" i="6"/>
  <c r="I8" i="6"/>
  <c r="I9" i="6"/>
  <c r="I10" i="6"/>
  <c r="I11" i="6"/>
  <c r="I12" i="6"/>
  <c r="I13" i="6"/>
  <c r="I15" i="6"/>
  <c r="I145" i="3"/>
  <c r="I146" i="2"/>
  <c r="I56" i="3"/>
  <c r="I55" i="2"/>
  <c r="I28" i="2"/>
  <c r="I27" i="2"/>
  <c r="I26" i="2"/>
  <c r="I37" i="2"/>
  <c r="I36" i="2"/>
  <c r="I35" i="2"/>
  <c r="I34" i="2"/>
  <c r="I33" i="2"/>
  <c r="I30" i="2"/>
  <c r="I31" i="2"/>
  <c r="I32" i="2"/>
  <c r="I39" i="2"/>
  <c r="I40" i="2"/>
  <c r="I41" i="2"/>
  <c r="I42" i="2"/>
  <c r="I43" i="2"/>
  <c r="I44" i="2"/>
  <c r="I45" i="2"/>
  <c r="I47" i="2"/>
  <c r="I48" i="2"/>
  <c r="I49" i="2"/>
  <c r="I50" i="2"/>
  <c r="I46" i="3"/>
  <c r="I45" i="3"/>
  <c r="I44" i="3"/>
  <c r="I43" i="3"/>
  <c r="I42" i="3"/>
  <c r="I41" i="3"/>
  <c r="I40" i="3"/>
  <c r="I38" i="3"/>
  <c r="I37" i="3"/>
  <c r="I36" i="3"/>
  <c r="I35" i="3"/>
  <c r="I34" i="3"/>
  <c r="I33" i="3"/>
  <c r="I32" i="3"/>
  <c r="I31" i="3"/>
  <c r="I29" i="3"/>
  <c r="I28" i="3"/>
  <c r="I27" i="3"/>
  <c r="I48" i="3"/>
  <c r="I49" i="3"/>
  <c r="I50" i="3"/>
  <c r="I51" i="3"/>
  <c r="I145" i="2"/>
  <c r="I144" i="3"/>
  <c r="I140" i="1"/>
  <c r="I13" i="2"/>
  <c r="I176" i="2"/>
  <c r="I174" i="2"/>
  <c r="I175" i="2"/>
  <c r="I177" i="2"/>
  <c r="I172" i="2"/>
  <c r="I171" i="2"/>
  <c r="I170" i="2"/>
  <c r="I169" i="2"/>
  <c r="I168" i="2"/>
  <c r="I167" i="2"/>
  <c r="I173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4" i="2"/>
  <c r="I143" i="2"/>
  <c r="I142" i="2"/>
  <c r="I141" i="2"/>
  <c r="I139" i="2"/>
  <c r="I138" i="2"/>
  <c r="I137" i="2"/>
  <c r="I136" i="2"/>
  <c r="I135" i="2"/>
  <c r="I134" i="2"/>
  <c r="I133" i="2"/>
  <c r="I132" i="2"/>
  <c r="I131" i="2"/>
  <c r="I130" i="2"/>
  <c r="I140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5" i="2"/>
  <c r="I64" i="2"/>
  <c r="I63" i="2"/>
  <c r="I62" i="2"/>
  <c r="I61" i="2"/>
  <c r="I60" i="2"/>
  <c r="I59" i="2"/>
  <c r="I58" i="2"/>
  <c r="I57" i="2"/>
  <c r="I56" i="2"/>
  <c r="I53" i="2"/>
  <c r="I52" i="2"/>
  <c r="I116" i="2"/>
  <c r="I23" i="2"/>
  <c r="I24" i="2"/>
  <c r="I21" i="2"/>
  <c r="I19" i="2"/>
  <c r="I18" i="2"/>
  <c r="I17" i="2"/>
  <c r="I16" i="2"/>
  <c r="I22" i="2"/>
  <c r="I14" i="2"/>
  <c r="I12" i="2"/>
  <c r="I11" i="2"/>
  <c r="I10" i="2"/>
  <c r="I9" i="2"/>
  <c r="I8" i="2"/>
  <c r="I15" i="2"/>
  <c r="I19" i="1"/>
  <c r="I20" i="3"/>
  <c r="I19" i="3"/>
  <c r="I18" i="3"/>
  <c r="I17" i="3"/>
  <c r="I22" i="3"/>
  <c r="I23" i="3"/>
  <c r="I14" i="3"/>
  <c r="I129" i="2"/>
  <c r="I166" i="2"/>
  <c r="I175" i="3"/>
  <c r="I174" i="3"/>
  <c r="I173" i="3"/>
  <c r="I171" i="3"/>
  <c r="I170" i="3"/>
  <c r="I169" i="3"/>
  <c r="I168" i="3"/>
  <c r="I167" i="3"/>
  <c r="I166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3" i="3"/>
  <c r="I142" i="3"/>
  <c r="I140" i="3"/>
  <c r="I141" i="3"/>
  <c r="I165" i="3"/>
  <c r="I138" i="3"/>
  <c r="I137" i="3"/>
  <c r="I136" i="3"/>
  <c r="I135" i="3"/>
  <c r="I134" i="3"/>
  <c r="I133" i="3"/>
  <c r="I132" i="3"/>
  <c r="I131" i="3"/>
  <c r="I130" i="3"/>
  <c r="I129" i="3"/>
  <c r="I139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28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4" i="3"/>
  <c r="I63" i="3"/>
  <c r="I62" i="3"/>
  <c r="I61" i="3"/>
  <c r="I60" i="3"/>
  <c r="I59" i="3"/>
  <c r="I58" i="3"/>
  <c r="I57" i="3"/>
  <c r="I54" i="3"/>
  <c r="I53" i="3"/>
  <c r="I115" i="3"/>
  <c r="I24" i="3"/>
  <c r="I25" i="3"/>
  <c r="I15" i="3"/>
  <c r="I13" i="3"/>
  <c r="I12" i="3"/>
  <c r="I11" i="3"/>
  <c r="I10" i="3"/>
  <c r="I9" i="3"/>
  <c r="I8" i="3"/>
  <c r="I16" i="3"/>
  <c r="I166" i="1"/>
  <c r="I167" i="1"/>
  <c r="I168" i="1"/>
  <c r="I169" i="1"/>
  <c r="I163" i="1"/>
  <c r="I34" i="1"/>
  <c r="I33" i="1"/>
  <c r="I32" i="1"/>
  <c r="I50" i="1"/>
  <c r="I51" i="1"/>
  <c r="I52" i="1"/>
  <c r="I49" i="1"/>
  <c r="I53" i="1"/>
  <c r="I54" i="1"/>
  <c r="I55" i="1"/>
  <c r="I56" i="1"/>
  <c r="I57" i="1"/>
  <c r="I58" i="1"/>
  <c r="I59" i="1"/>
  <c r="I60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4" i="1"/>
  <c r="I15" i="1"/>
  <c r="I127" i="1"/>
  <c r="I126" i="1"/>
  <c r="I125" i="1"/>
  <c r="I128" i="1"/>
  <c r="I129" i="1"/>
  <c r="I130" i="1"/>
  <c r="I131" i="1"/>
  <c r="I132" i="1"/>
  <c r="I133" i="1"/>
  <c r="I134" i="1"/>
  <c r="I135" i="1"/>
  <c r="I21" i="1"/>
  <c r="I9" i="1"/>
  <c r="I10" i="1"/>
  <c r="I11" i="1"/>
  <c r="I8" i="1"/>
  <c r="I12" i="1"/>
  <c r="I13" i="1"/>
  <c r="I16" i="1"/>
  <c r="I17" i="1"/>
  <c r="I176" i="3"/>
  <c r="I172" i="3"/>
  <c r="I114" i="1"/>
  <c r="I142" i="1"/>
  <c r="I164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1" i="1"/>
  <c r="I136" i="1"/>
  <c r="I139" i="1"/>
  <c r="I138" i="1"/>
  <c r="I137" i="1"/>
  <c r="I160" i="1"/>
  <c r="I161" i="1"/>
  <c r="I162" i="1"/>
  <c r="I159" i="1"/>
  <c r="I165" i="1"/>
  <c r="I123" i="1"/>
  <c r="I122" i="1"/>
  <c r="I121" i="1"/>
  <c r="I115" i="1"/>
  <c r="I113" i="1"/>
  <c r="I112" i="1"/>
  <c r="I116" i="1"/>
  <c r="I117" i="1"/>
  <c r="I118" i="1"/>
  <c r="I119" i="1"/>
  <c r="I120" i="1"/>
  <c r="I124" i="1"/>
  <c r="I158" i="1"/>
  <c r="I45" i="1"/>
  <c r="I46" i="1"/>
  <c r="I44" i="1"/>
  <c r="I37" i="1"/>
  <c r="I38" i="1"/>
  <c r="I39" i="1"/>
  <c r="I40" i="1"/>
  <c r="I41" i="1"/>
  <c r="I36" i="1"/>
  <c r="I30" i="1"/>
  <c r="I31" i="1"/>
  <c r="I27" i="1"/>
  <c r="I28" i="1"/>
  <c r="I26" i="1"/>
  <c r="I47" i="1"/>
  <c r="I23" i="1"/>
  <c r="I24" i="1"/>
  <c r="I18" i="1"/>
  <c r="I22" i="1"/>
  <c r="H6" i="3"/>
  <c r="I6" i="3"/>
  <c r="I7" i="3"/>
  <c r="I177" i="3"/>
  <c r="H6" i="1"/>
  <c r="I6" i="1"/>
  <c r="I7" i="1"/>
  <c r="I170" i="1"/>
  <c r="H6" i="6"/>
  <c r="I6" i="6"/>
  <c r="I7" i="6"/>
  <c r="I178" i="6"/>
  <c r="H6" i="5"/>
  <c r="I6" i="5"/>
  <c r="H6" i="2"/>
  <c r="I6" i="2"/>
  <c r="I7" i="2"/>
  <c r="I178" i="2"/>
  <c r="I171" i="1"/>
  <c r="I172" i="1"/>
  <c r="I173" i="1"/>
  <c r="I179" i="2"/>
  <c r="I180" i="2"/>
  <c r="I178" i="3"/>
  <c r="I179" i="6"/>
  <c r="I180" i="6"/>
  <c r="I181" i="6"/>
  <c r="I181" i="5"/>
  <c r="I179" i="3"/>
  <c r="I180" i="3"/>
  <c r="I181" i="2"/>
</calcChain>
</file>

<file path=xl/sharedStrings.xml><?xml version="1.0" encoding="utf-8"?>
<sst xmlns="http://schemas.openxmlformats.org/spreadsheetml/2006/main" count="3144" uniqueCount="488">
  <si>
    <t>项目</t>
    <phoneticPr fontId="2" type="noConversion"/>
  </si>
  <si>
    <t>数量2</t>
    <phoneticPr fontId="2" type="noConversion"/>
  </si>
  <si>
    <t>合计</t>
    <phoneticPr fontId="2" type="noConversion"/>
  </si>
  <si>
    <t>备注</t>
    <phoneticPr fontId="2" type="noConversion"/>
  </si>
  <si>
    <t>资深摄影师</t>
    <phoneticPr fontId="2" type="noConversion"/>
  </si>
  <si>
    <t>资深摄像师</t>
    <phoneticPr fontId="2" type="noConversion"/>
  </si>
  <si>
    <t>图片直播</t>
    <phoneticPr fontId="2" type="noConversion"/>
  </si>
  <si>
    <t>含1套设备+1个修图师</t>
    <phoneticPr fontId="2" type="noConversion"/>
  </si>
  <si>
    <t>云相册直播</t>
    <phoneticPr fontId="2" type="noConversion"/>
  </si>
  <si>
    <t>导播</t>
    <phoneticPr fontId="2" type="noConversion"/>
  </si>
  <si>
    <t>彩排&amp;活动日</t>
    <phoneticPr fontId="2" type="noConversion"/>
  </si>
  <si>
    <t>总结视频剪辑</t>
    <phoneticPr fontId="2" type="noConversion"/>
  </si>
  <si>
    <t>全程精简</t>
    <phoneticPr fontId="2" type="noConversion"/>
  </si>
  <si>
    <t>办公用品</t>
    <phoneticPr fontId="2" type="noConversion"/>
  </si>
  <si>
    <t>对讲机</t>
    <phoneticPr fontId="2" type="noConversion"/>
  </si>
  <si>
    <t>无线实时对讲</t>
    <phoneticPr fontId="2" type="noConversion"/>
  </si>
  <si>
    <t>麦克风套</t>
    <phoneticPr fontId="2" type="noConversion"/>
  </si>
  <si>
    <t>礼仪服装</t>
    <phoneticPr fontId="2" type="noConversion"/>
  </si>
  <si>
    <t>采购</t>
    <phoneticPr fontId="2" type="noConversion"/>
  </si>
  <si>
    <t>制作</t>
    <phoneticPr fontId="2" type="noConversion"/>
  </si>
  <si>
    <t>租赁</t>
    <phoneticPr fontId="2" type="noConversion"/>
  </si>
  <si>
    <t>人员部分合计</t>
    <phoneticPr fontId="2" type="noConversion"/>
  </si>
  <si>
    <t>物料部分合计</t>
    <phoneticPr fontId="2" type="noConversion"/>
  </si>
  <si>
    <t>影像类合计</t>
    <phoneticPr fontId="2" type="noConversion"/>
  </si>
  <si>
    <t>AV合计</t>
    <phoneticPr fontId="2" type="noConversion"/>
  </si>
  <si>
    <t>搭建部分合计</t>
    <phoneticPr fontId="2" type="noConversion"/>
  </si>
  <si>
    <t>各部分合计</t>
    <phoneticPr fontId="2" type="noConversion"/>
  </si>
  <si>
    <t>服务费</t>
    <phoneticPr fontId="2" type="noConversion"/>
  </si>
  <si>
    <t>税费</t>
    <phoneticPr fontId="2" type="noConversion"/>
  </si>
  <si>
    <t>合计</t>
    <phoneticPr fontId="2" type="noConversion"/>
  </si>
  <si>
    <t>mingle区</t>
    <phoneticPr fontId="2" type="noConversion"/>
  </si>
  <si>
    <t>音响设备</t>
    <phoneticPr fontId="2" type="noConversion"/>
  </si>
  <si>
    <t>Laptop  笔记本电脑(APPLE , MACBOOK)</t>
  </si>
  <si>
    <t>灯光设备</t>
    <phoneticPr fontId="2" type="noConversion"/>
  </si>
  <si>
    <t>EXPLORER Ovation LED Moving Heads Light</t>
    <phoneticPr fontId="4" type="noConversion"/>
  </si>
  <si>
    <t>TERBLY  OVAL  48D  Light  LED变色灯</t>
    <phoneticPr fontId="4" type="noConversion"/>
  </si>
  <si>
    <t>视频设备</t>
    <phoneticPr fontId="2" type="noConversion"/>
  </si>
  <si>
    <t>Power  Distributor  Cabinet  配电箱(三相，100A)</t>
    <phoneticPr fontId="4" type="noConversion"/>
  </si>
  <si>
    <t>主会场</t>
    <phoneticPr fontId="2" type="noConversion"/>
  </si>
  <si>
    <t>DATATON WATCHOUT Video Processor  处理器</t>
  </si>
  <si>
    <t>DATATON WATCHOUT License Key 解密狗(5.0版本)</t>
  </si>
  <si>
    <t>Extort DVI DA 分配器</t>
  </si>
  <si>
    <t>Dell E2211H 24" Full HD Monitor 高清宽屏监视器</t>
  </si>
  <si>
    <t>DSA’N Perfect Cue Light 翻页提示器</t>
  </si>
  <si>
    <t>SHURE UR4D+ Dual channel diversity receiver 舒尔UR4D+接收机</t>
  </si>
  <si>
    <t>JOLLY X-15R-Beam 光束电脑灯</t>
    <phoneticPr fontId="4" type="noConversion"/>
  </si>
  <si>
    <t>EXPLORER Ovation LED Moving Heads Light</t>
  </si>
  <si>
    <t>COLUMBUS  MCKINNON  Chain  Hoist  手动葫芦(1吨，20米)</t>
    <rPh sb="34" eb="35">
      <t>shou</t>
    </rPh>
    <phoneticPr fontId="4" type="noConversion"/>
  </si>
  <si>
    <t>Benefits Costs</t>
    <phoneticPr fontId="2" type="noConversion"/>
  </si>
  <si>
    <t>d&amp;b Audiotechnik Y7p Loudspeaker 全频音箱</t>
    <phoneticPr fontId="4" type="noConversion"/>
  </si>
  <si>
    <t>d&amp;b  D40 Digital Power Amplifier  数字功放</t>
    <phoneticPr fontId="4" type="noConversion"/>
  </si>
  <si>
    <t>AVOLITE  PEARL  2014  Lighting  Console  调光台</t>
    <phoneticPr fontId="4" type="noConversion"/>
  </si>
  <si>
    <t>Lighting DA 信号放大器</t>
    <phoneticPr fontId="4" type="noConversion"/>
  </si>
  <si>
    <t>Truss 立柱 3M</t>
    <phoneticPr fontId="4" type="noConversion"/>
  </si>
  <si>
    <t>Power  Distributor  Cabinet  配电箱(三相，32 A)</t>
  </si>
  <si>
    <t>P3 LED Display LED屏</t>
    <phoneticPr fontId="4" type="noConversion"/>
  </si>
  <si>
    <t>Gloshine 560 LED Controller 处理器</t>
  </si>
  <si>
    <t>mac 笔记本电脑(APPLE , MACBOOK)</t>
    <phoneticPr fontId="4" type="noConversion"/>
  </si>
  <si>
    <t>BARCO   MASTER E2  Video  Processor  视频处理器</t>
    <phoneticPr fontId="4" type="noConversion"/>
  </si>
  <si>
    <t>BARCO  EC-200   Controller  大型控制台</t>
    <phoneticPr fontId="2" type="noConversion"/>
  </si>
  <si>
    <t>NETGEAR Network Switch  网络交换机（千兆,24路）</t>
    <phoneticPr fontId="2" type="noConversion"/>
  </si>
  <si>
    <t>EXTRON DVI104 Tx/Rx DVI Fiber Optic Extender 光纤延长器</t>
  </si>
  <si>
    <t>KORNING LC-LC Fiber Cable光缆(多模，双工，100m)</t>
  </si>
  <si>
    <t>SAMSUNG 42 PDP (42"）等离子电视(42"，全高清)</t>
    <phoneticPr fontId="4" type="noConversion"/>
  </si>
  <si>
    <t>d&amp;b Audiotechnik V8 Loudspeaker 全频音箱（线阵列系列）</t>
  </si>
  <si>
    <t>d&amp;b Audiotechnik V-Sub Subwoofer 低频音箱（线阵列系列）</t>
  </si>
  <si>
    <t>d&amp;b Audiotechnik Y7p Loudspeaker 全频音箱</t>
  </si>
  <si>
    <t>d&amp;b Audiotechnik Max2 Loudspeaker 全频返送音箱</t>
  </si>
  <si>
    <t>d&amp;b  D20 Digital Power Amplifier  数字功放</t>
  </si>
  <si>
    <t xml:space="preserve">YAMAHA  QL-5  Digital  Mixer(32ch)   数字调音台  </t>
  </si>
  <si>
    <t xml:space="preserve">SHURE UR2/Beta 58A  Wireless Hand-hold Mic  无线手持式话筒 </t>
  </si>
  <si>
    <t>SHURE UR1/WBH53 Headworn Microphone 头戴式话筒</t>
    <phoneticPr fontId="4" type="noConversion"/>
  </si>
  <si>
    <t xml:space="preserve">SHURE  UA845E  UHF  Antenna  Distribution  System  U段天线放大传输系统(带UA870WB指向性天线)    </t>
  </si>
  <si>
    <t>PRDUCTION  INTERCOM  MS-200  Master  Station  有线对讲系统主机</t>
    <phoneticPr fontId="2" type="noConversion"/>
  </si>
  <si>
    <t>PRDUCTION INTERCOM  Receiver  有线对讲系统接收点</t>
  </si>
  <si>
    <t>Moving lights,1500w Spot-Performance 图案电脑灯（切片）</t>
  </si>
  <si>
    <t>TERBLY  OVAL  48D  Light  LED变色灯</t>
    <phoneticPr fontId="4" type="noConversion"/>
  </si>
  <si>
    <t>MA  grandMA2  Light  Console  调光台</t>
    <phoneticPr fontId="4" type="noConversion"/>
  </si>
  <si>
    <t>MA grandMA NSP 网络信号处理器</t>
    <phoneticPr fontId="4" type="noConversion"/>
  </si>
  <si>
    <t>Truss  灯光架  (300mmx400mm)</t>
  </si>
  <si>
    <t>ANTARI HZ-500 Haze Machine 雾化机(带轴流风机)</t>
    <phoneticPr fontId="4" type="noConversion"/>
  </si>
  <si>
    <t>Power  Distributor  Cabinet  配电箱(三相，100A)</t>
    <phoneticPr fontId="4" type="noConversion"/>
  </si>
  <si>
    <t>Project Manager项目经理</t>
    <phoneticPr fontId="2" type="noConversion"/>
  </si>
  <si>
    <t>Video Engineer视频师</t>
    <phoneticPr fontId="2" type="noConversion"/>
  </si>
  <si>
    <t>Audio Engineer音响师</t>
    <phoneticPr fontId="2" type="noConversion"/>
  </si>
  <si>
    <t>Lighting Engineer灯光师</t>
    <phoneticPr fontId="2" type="noConversion"/>
  </si>
  <si>
    <t>Other Technician技术人员</t>
    <phoneticPr fontId="2" type="noConversion"/>
  </si>
  <si>
    <t>Beijing-Beijing厢式货车</t>
    <phoneticPr fontId="4" type="noConversion"/>
  </si>
  <si>
    <t>报价单位：康辉会展</t>
    <phoneticPr fontId="2" type="noConversion"/>
  </si>
  <si>
    <t>平米</t>
  </si>
  <si>
    <t>高清写真喷绘</t>
  </si>
  <si>
    <t>组</t>
  </si>
  <si>
    <t>套</t>
  </si>
  <si>
    <t>mingle区</t>
  </si>
  <si>
    <t>项</t>
  </si>
  <si>
    <t>双倍褶黑丝绒垂挂</t>
  </si>
  <si>
    <t>木质结构制作裱喷绘，通道内开槽装LED灯管镶嵌奶白亚克力</t>
  </si>
  <si>
    <t>主会场</t>
  </si>
  <si>
    <t>钢木结构舞台</t>
  </si>
  <si>
    <t>12厘多层板找平及围边</t>
  </si>
  <si>
    <t>普通烟灰地毯</t>
  </si>
  <si>
    <t>木质结构制作铺地毯</t>
  </si>
  <si>
    <t>钢木结构底座，铺找平板</t>
  </si>
  <si>
    <t>钢木结构焊制封三氯氰胺板裱喷绘</t>
  </si>
  <si>
    <t>其他</t>
  </si>
  <si>
    <t>1、车辆运输</t>
  </si>
  <si>
    <t>货车往返   (物料）</t>
  </si>
  <si>
    <t>金杯车往返  （人员）</t>
  </si>
  <si>
    <t>2、人工</t>
  </si>
  <si>
    <t>搭建、盯场、撤场</t>
  </si>
  <si>
    <t>找平板及围边</t>
    <phoneticPr fontId="2" type="noConversion"/>
  </si>
  <si>
    <t>地毯</t>
    <phoneticPr fontId="2" type="noConversion"/>
  </si>
  <si>
    <t>推拉门</t>
    <phoneticPr fontId="2" type="noConversion"/>
  </si>
  <si>
    <t>项目名称：2017年终合作伙伴大会</t>
    <phoneticPr fontId="2" type="noConversion"/>
  </si>
  <si>
    <t>机票</t>
    <phoneticPr fontId="2" type="noConversion"/>
  </si>
  <si>
    <t>单位</t>
    <phoneticPr fontId="2" type="noConversion"/>
  </si>
  <si>
    <t>单位</t>
    <phoneticPr fontId="2" type="noConversion"/>
  </si>
  <si>
    <t>单价</t>
    <phoneticPr fontId="2" type="noConversion"/>
  </si>
  <si>
    <t>数量1</t>
    <phoneticPr fontId="2" type="noConversion"/>
  </si>
  <si>
    <t>人</t>
    <phoneticPr fontId="2" type="noConversion"/>
  </si>
  <si>
    <t>往返</t>
    <phoneticPr fontId="2" type="noConversion"/>
  </si>
  <si>
    <t>间</t>
    <phoneticPr fontId="8" type="noConversion"/>
  </si>
  <si>
    <t>晚</t>
    <phoneticPr fontId="8" type="noConversion"/>
  </si>
  <si>
    <t>人</t>
    <phoneticPr fontId="8" type="noConversion"/>
  </si>
  <si>
    <t>次</t>
    <phoneticPr fontId="8" type="noConversion"/>
  </si>
  <si>
    <t>含场租、上下午茶歇、自助午餐</t>
    <phoneticPr fontId="8" type="noConversion"/>
  </si>
  <si>
    <t>服务内容</t>
    <phoneticPr fontId="2" type="noConversion"/>
  </si>
  <si>
    <t>餐饮服务</t>
  </si>
  <si>
    <t>桌</t>
    <phoneticPr fontId="8" type="noConversion"/>
  </si>
  <si>
    <t>餐饮合计</t>
    <phoneticPr fontId="2" type="noConversion"/>
  </si>
  <si>
    <t>酒店合计</t>
    <phoneticPr fontId="2" type="noConversion"/>
  </si>
  <si>
    <t>团建</t>
    <phoneticPr fontId="2" type="noConversion"/>
  </si>
  <si>
    <t>团建合计</t>
    <phoneticPr fontId="2" type="noConversion"/>
  </si>
  <si>
    <t>套餐</t>
    <phoneticPr fontId="2" type="noConversion"/>
  </si>
  <si>
    <t>车、门票、导游</t>
    <phoneticPr fontId="2" type="noConversion"/>
  </si>
  <si>
    <t>指示牌  1.2m*2.5mH</t>
    <phoneticPr fontId="2" type="noConversion"/>
  </si>
  <si>
    <t>套</t>
    <phoneticPr fontId="2" type="noConversion"/>
  </si>
  <si>
    <t>台</t>
    <phoneticPr fontId="2" type="noConversion"/>
  </si>
  <si>
    <t>个</t>
    <phoneticPr fontId="2" type="noConversion"/>
  </si>
  <si>
    <t>米</t>
    <phoneticPr fontId="2" type="noConversion"/>
  </si>
  <si>
    <t>平米</t>
    <phoneticPr fontId="2" type="noConversion"/>
  </si>
  <si>
    <t>只</t>
    <phoneticPr fontId="2" type="noConversion"/>
  </si>
  <si>
    <t>支</t>
    <phoneticPr fontId="2" type="noConversion"/>
  </si>
  <si>
    <t>人</t>
    <phoneticPr fontId="2" type="noConversion"/>
  </si>
  <si>
    <t>天</t>
    <phoneticPr fontId="2" type="noConversion"/>
  </si>
  <si>
    <t>趟</t>
    <phoneticPr fontId="2" type="noConversion"/>
  </si>
  <si>
    <t>辆</t>
    <phoneticPr fontId="2" type="noConversion"/>
  </si>
  <si>
    <t>次</t>
    <phoneticPr fontId="2" type="noConversion"/>
  </si>
  <si>
    <t>接机牌</t>
  </si>
  <si>
    <t>车头牌</t>
  </si>
  <si>
    <t>车身贴</t>
  </si>
  <si>
    <t>手举牌</t>
  </si>
  <si>
    <t>矿泉水挂环</t>
  </si>
  <si>
    <t>制作</t>
    <phoneticPr fontId="2" type="noConversion"/>
  </si>
  <si>
    <t>欢迎信</t>
  </si>
  <si>
    <t>嘉宾胸卡</t>
  </si>
  <si>
    <t>挂绳</t>
  </si>
  <si>
    <t>房卡套</t>
  </si>
  <si>
    <t>餐券</t>
  </si>
  <si>
    <t>主持人手卡</t>
  </si>
  <si>
    <t>名卡</t>
    <phoneticPr fontId="8" type="noConversion"/>
  </si>
  <si>
    <t>菜单</t>
  </si>
  <si>
    <t>相片盒</t>
  </si>
  <si>
    <t>纪念相册</t>
  </si>
  <si>
    <t>讲台logo</t>
    <phoneticPr fontId="8" type="noConversion"/>
  </si>
  <si>
    <t>支票KT板</t>
    <phoneticPr fontId="8" type="noConversion"/>
  </si>
  <si>
    <t>抽奖箱</t>
  </si>
  <si>
    <t>套</t>
    <phoneticPr fontId="2" type="noConversion"/>
  </si>
  <si>
    <t>次</t>
    <phoneticPr fontId="2" type="noConversion"/>
  </si>
  <si>
    <t>讲台花</t>
    <phoneticPr fontId="2" type="noConversion"/>
  </si>
  <si>
    <t>桌花</t>
    <phoneticPr fontId="2" type="noConversion"/>
  </si>
  <si>
    <t>采购</t>
    <phoneticPr fontId="2" type="noConversion"/>
  </si>
  <si>
    <t>抽奖礼品</t>
    <phoneticPr fontId="2" type="noConversion"/>
  </si>
  <si>
    <t>预估</t>
    <phoneticPr fontId="2" type="noConversion"/>
  </si>
  <si>
    <t>演出</t>
    <phoneticPr fontId="2" type="noConversion"/>
  </si>
  <si>
    <t>兼职</t>
    <phoneticPr fontId="2" type="noConversion"/>
  </si>
  <si>
    <t>设计师</t>
    <phoneticPr fontId="2" type="noConversion"/>
  </si>
  <si>
    <t>项目总监</t>
    <phoneticPr fontId="2" type="noConversion"/>
  </si>
  <si>
    <t>项目经理</t>
    <phoneticPr fontId="2" type="noConversion"/>
  </si>
  <si>
    <t>项目助理</t>
    <phoneticPr fontId="2" type="noConversion"/>
  </si>
  <si>
    <t>2D 3D</t>
    <phoneticPr fontId="2" type="noConversion"/>
  </si>
  <si>
    <t>策划文案</t>
    <phoneticPr fontId="2" type="noConversion"/>
  </si>
  <si>
    <t>摄影摄像</t>
    <phoneticPr fontId="2" type="noConversion"/>
  </si>
  <si>
    <t>演艺及人员类合计</t>
    <phoneticPr fontId="2" type="noConversion"/>
  </si>
  <si>
    <t>其他服务</t>
    <phoneticPr fontId="2" type="noConversion"/>
  </si>
  <si>
    <t>接送机</t>
    <phoneticPr fontId="2" type="noConversion"/>
  </si>
  <si>
    <t>大巴车</t>
    <phoneticPr fontId="2" type="noConversion"/>
  </si>
  <si>
    <t>考斯特</t>
    <phoneticPr fontId="2" type="noConversion"/>
  </si>
  <si>
    <t>GL8</t>
    <phoneticPr fontId="2" type="noConversion"/>
  </si>
  <si>
    <t>其他服务类合计</t>
    <phoneticPr fontId="2" type="noConversion"/>
  </si>
  <si>
    <t>备车</t>
    <phoneticPr fontId="2" type="noConversion"/>
  </si>
  <si>
    <t>采购</t>
    <phoneticPr fontId="2" type="noConversion"/>
  </si>
  <si>
    <t>会务-物料</t>
    <phoneticPr fontId="2" type="noConversion"/>
  </si>
  <si>
    <t>会务-AV</t>
    <phoneticPr fontId="2" type="noConversion"/>
  </si>
  <si>
    <t>会务-搭建</t>
    <phoneticPr fontId="2" type="noConversion"/>
  </si>
  <si>
    <t>会务-演艺及人员</t>
    <phoneticPr fontId="2" type="noConversion"/>
  </si>
  <si>
    <t>礼仪</t>
    <phoneticPr fontId="2" type="noConversion"/>
  </si>
  <si>
    <t>差旅</t>
    <phoneticPr fontId="2" type="noConversion"/>
  </si>
  <si>
    <t>代理公司人员</t>
    <phoneticPr fontId="2" type="noConversion"/>
  </si>
  <si>
    <t>交通住宿餐饮</t>
    <phoneticPr fontId="2" type="noConversion"/>
  </si>
  <si>
    <t>北京&amp;活动目的地交通</t>
    <phoneticPr fontId="2" type="noConversion"/>
  </si>
  <si>
    <t>项</t>
    <phoneticPr fontId="2" type="noConversion"/>
  </si>
  <si>
    <t>视频</t>
    <phoneticPr fontId="2" type="noConversion"/>
  </si>
  <si>
    <t>茶点</t>
    <phoneticPr fontId="2" type="noConversion"/>
  </si>
  <si>
    <t>份</t>
    <phoneticPr fontId="2" type="noConversion"/>
  </si>
  <si>
    <t>VIP名卡</t>
    <phoneticPr fontId="2" type="noConversion"/>
  </si>
  <si>
    <t>项目名称：2017年终合作伙伴大会</t>
    <phoneticPr fontId="2" type="noConversion"/>
  </si>
  <si>
    <t>北京</t>
  </si>
  <si>
    <t>常州</t>
  </si>
  <si>
    <t>成都</t>
  </si>
  <si>
    <t>大连</t>
  </si>
  <si>
    <t>福州</t>
  </si>
  <si>
    <t>广州</t>
  </si>
  <si>
    <t>贵阳</t>
  </si>
  <si>
    <t>哈尔滨</t>
  </si>
  <si>
    <t>海口</t>
  </si>
  <si>
    <t>杭州</t>
  </si>
  <si>
    <t>合肥</t>
  </si>
  <si>
    <t>呼和浩特</t>
  </si>
  <si>
    <t>济南</t>
  </si>
  <si>
    <t>昆明</t>
  </si>
  <si>
    <t>南昌</t>
  </si>
  <si>
    <t>南京</t>
  </si>
  <si>
    <t>南宁</t>
  </si>
  <si>
    <t>宁波</t>
  </si>
  <si>
    <t>青岛</t>
  </si>
  <si>
    <t>泉州</t>
  </si>
  <si>
    <t>厦门</t>
  </si>
  <si>
    <t>上海</t>
  </si>
  <si>
    <t>深圳</t>
  </si>
  <si>
    <t>沈阳</t>
  </si>
  <si>
    <t>苏州</t>
  </si>
  <si>
    <t>太原</t>
  </si>
  <si>
    <t>天津</t>
  </si>
  <si>
    <t>潍坊</t>
  </si>
  <si>
    <t>温州</t>
  </si>
  <si>
    <t>乌鲁木齐</t>
  </si>
  <si>
    <t>无锡</t>
  </si>
  <si>
    <t>武汉</t>
  </si>
  <si>
    <t>西安</t>
  </si>
  <si>
    <t>长春</t>
  </si>
  <si>
    <t>长沙</t>
  </si>
  <si>
    <t>郑州</t>
  </si>
  <si>
    <t>重庆</t>
  </si>
  <si>
    <t>详见机票明细</t>
    <phoneticPr fontId="2" type="noConversion"/>
  </si>
  <si>
    <t>说明</t>
    <phoneticPr fontId="2" type="noConversion"/>
  </si>
  <si>
    <t>豪华间</t>
    <phoneticPr fontId="2" type="noConversion"/>
  </si>
  <si>
    <t>江景房</t>
    <phoneticPr fontId="2" type="noConversion"/>
  </si>
  <si>
    <t>行政城景房</t>
    <phoneticPr fontId="2" type="noConversion"/>
  </si>
  <si>
    <t>1月23日-27日标准间</t>
    <phoneticPr fontId="2" type="noConversion"/>
  </si>
  <si>
    <t>1月23日-27日单间</t>
    <phoneticPr fontId="2" type="noConversion"/>
  </si>
  <si>
    <t>酒店（丽思）</t>
    <phoneticPr fontId="2" type="noConversion"/>
  </si>
  <si>
    <t>23&amp;24会议包价</t>
    <phoneticPr fontId="2" type="noConversion"/>
  </si>
  <si>
    <t xml:space="preserve">广州丽思卡尔顿酒店 </t>
    <phoneticPr fontId="8" type="noConversion"/>
  </si>
  <si>
    <t>24日圆桌晚宴</t>
    <phoneticPr fontId="8" type="noConversion"/>
  </si>
  <si>
    <t>23日VIP用餐</t>
    <phoneticPr fontId="2" type="noConversion"/>
  </si>
  <si>
    <t>桌</t>
    <phoneticPr fontId="2" type="noConversion"/>
  </si>
  <si>
    <t>次</t>
    <phoneticPr fontId="2" type="noConversion"/>
  </si>
  <si>
    <t>大会开场</t>
    <phoneticPr fontId="2" type="noConversion"/>
  </si>
  <si>
    <t>个</t>
    <phoneticPr fontId="2" type="noConversion"/>
  </si>
  <si>
    <t>颁奖</t>
    <phoneticPr fontId="2" type="noConversion"/>
  </si>
  <si>
    <t>22日凌晨-23日搭建</t>
    <phoneticPr fontId="2" type="noConversion"/>
  </si>
  <si>
    <t>会场</t>
    <phoneticPr fontId="2" type="noConversion"/>
  </si>
  <si>
    <t>天</t>
    <phoneticPr fontId="2" type="noConversion"/>
  </si>
  <si>
    <t>工作人员提前入住</t>
    <phoneticPr fontId="2" type="noConversion"/>
  </si>
  <si>
    <t>21日2人一标，22日5女3男</t>
    <phoneticPr fontId="2" type="noConversion"/>
  </si>
  <si>
    <t>间.夜</t>
    <phoneticPr fontId="2" type="noConversion"/>
  </si>
  <si>
    <t>暖场互动-投影互动</t>
    <phoneticPr fontId="2" type="noConversion"/>
  </si>
  <si>
    <t>暖场互动-动图互动</t>
    <phoneticPr fontId="2" type="noConversion"/>
  </si>
  <si>
    <t>套</t>
    <phoneticPr fontId="2" type="noConversion"/>
  </si>
  <si>
    <t>拍照框</t>
    <phoneticPr fontId="2" type="noConversion"/>
  </si>
  <si>
    <t>汽车造型</t>
    <phoneticPr fontId="2" type="noConversion"/>
  </si>
  <si>
    <t>礼品盒子板</t>
    <phoneticPr fontId="2" type="noConversion"/>
  </si>
  <si>
    <t>台阶</t>
    <phoneticPr fontId="2" type="noConversion"/>
  </si>
  <si>
    <t>礼品-故宫日历&amp;印章</t>
    <phoneticPr fontId="2" type="noConversion"/>
  </si>
  <si>
    <t>会务人员</t>
    <phoneticPr fontId="2" type="noConversion"/>
  </si>
  <si>
    <t>航拍</t>
    <phoneticPr fontId="2" type="noConversion"/>
  </si>
  <si>
    <t>合影</t>
    <phoneticPr fontId="2" type="noConversion"/>
  </si>
  <si>
    <t>人</t>
    <phoneticPr fontId="2" type="noConversion"/>
  </si>
  <si>
    <t>签到&amp;分会</t>
    <phoneticPr fontId="2" type="noConversion"/>
  </si>
  <si>
    <t>分会场</t>
    <phoneticPr fontId="2" type="noConversion"/>
  </si>
  <si>
    <t>考察</t>
    <phoneticPr fontId="2" type="noConversion"/>
  </si>
  <si>
    <t>北京-广州考察</t>
    <phoneticPr fontId="2" type="noConversion"/>
  </si>
  <si>
    <t>人</t>
    <phoneticPr fontId="2" type="noConversion"/>
  </si>
  <si>
    <t>项</t>
    <phoneticPr fontId="2" type="noConversion"/>
  </si>
  <si>
    <t>标间</t>
    <phoneticPr fontId="2" type="noConversion"/>
  </si>
  <si>
    <t>单间</t>
    <phoneticPr fontId="2" type="noConversion"/>
  </si>
  <si>
    <t>26日</t>
    <phoneticPr fontId="2" type="noConversion"/>
  </si>
  <si>
    <t>1月23日-25日</t>
    <phoneticPr fontId="2" type="noConversion"/>
  </si>
  <si>
    <t>九龙湖酒店</t>
    <phoneticPr fontId="8" type="noConversion"/>
  </si>
  <si>
    <t>主会场租赁</t>
    <phoneticPr fontId="2" type="noConversion"/>
  </si>
  <si>
    <t>分会场租赁</t>
    <phoneticPr fontId="2" type="noConversion"/>
  </si>
  <si>
    <t>1号楼二层国际宴会厅，610平米</t>
    <phoneticPr fontId="2" type="noConversion"/>
  </si>
  <si>
    <t>M1-M6</t>
    <phoneticPr fontId="2" type="noConversion"/>
  </si>
  <si>
    <t>间</t>
    <phoneticPr fontId="8" type="noConversion"/>
  </si>
  <si>
    <t>天</t>
    <phoneticPr fontId="8" type="noConversion"/>
  </si>
  <si>
    <t>间</t>
    <phoneticPr fontId="2" type="noConversion"/>
  </si>
  <si>
    <t>天</t>
    <phoneticPr fontId="2" type="noConversion"/>
  </si>
  <si>
    <t>酒店（九龙湖）</t>
    <phoneticPr fontId="2" type="noConversion"/>
  </si>
  <si>
    <t>24&amp;25日中午自助</t>
    <phoneticPr fontId="2" type="noConversion"/>
  </si>
  <si>
    <t>次</t>
    <phoneticPr fontId="2" type="noConversion"/>
  </si>
  <si>
    <t>24&amp;25日上下午茶歇</t>
    <phoneticPr fontId="2" type="noConversion"/>
  </si>
  <si>
    <t>酒水预估</t>
    <phoneticPr fontId="2" type="noConversion"/>
  </si>
  <si>
    <t>酒水预估</t>
    <phoneticPr fontId="2" type="noConversion"/>
  </si>
  <si>
    <t>项</t>
    <phoneticPr fontId="2" type="noConversion"/>
  </si>
  <si>
    <t>酒店（皇冠假日）</t>
    <phoneticPr fontId="2" type="noConversion"/>
  </si>
  <si>
    <t>皇冠假日酒店</t>
    <phoneticPr fontId="8" type="noConversion"/>
  </si>
  <si>
    <t>宝石1+2，宝石9，皇冠</t>
    <phoneticPr fontId="2" type="noConversion"/>
  </si>
  <si>
    <t>半天</t>
    <phoneticPr fontId="8" type="noConversion"/>
  </si>
  <si>
    <t>珍珠，宝石</t>
    <phoneticPr fontId="2" type="noConversion"/>
  </si>
  <si>
    <t>H5</t>
    <phoneticPr fontId="2" type="noConversion"/>
  </si>
  <si>
    <t>3个分会场</t>
    <phoneticPr fontId="2" type="noConversion"/>
  </si>
  <si>
    <t>人屏互动开场视频</t>
    <phoneticPr fontId="2" type="noConversion"/>
  </si>
  <si>
    <t>场地：广州九龙湖酒店</t>
    <phoneticPr fontId="2" type="noConversion"/>
  </si>
  <si>
    <t>场地：广州丽思卡尔顿酒店</t>
    <phoneticPr fontId="2" type="noConversion"/>
  </si>
  <si>
    <t>场地：广州皇冠假日酒店</t>
    <phoneticPr fontId="2" type="noConversion"/>
  </si>
  <si>
    <t>报价日期：12月11日</t>
    <phoneticPr fontId="2" type="noConversion"/>
  </si>
  <si>
    <t>报价日期：12月11日</t>
    <phoneticPr fontId="2" type="noConversion"/>
  </si>
  <si>
    <t xml:space="preserve">签到背板 </t>
    <phoneticPr fontId="2" type="noConversion"/>
  </si>
  <si>
    <t>项</t>
    <phoneticPr fontId="2" type="noConversion"/>
  </si>
  <si>
    <t>木质结构挂板裱喷绘，侧边裱白家私宝5*3</t>
    <phoneticPr fontId="2" type="noConversion"/>
  </si>
  <si>
    <t>背景板4*3</t>
    <phoneticPr fontId="2" type="noConversion"/>
  </si>
  <si>
    <t>木质结构指示牌，贴白色防火板</t>
    <phoneticPr fontId="2" type="noConversion"/>
  </si>
  <si>
    <t>钢木结构制作，暖场区域面挂双倍褶蓝丝绒，主会场区域面裱喷绘</t>
    <phoneticPr fontId="2" type="noConversion"/>
  </si>
  <si>
    <t>图投影表层，推拉滑轨</t>
    <phoneticPr fontId="2" type="noConversion"/>
  </si>
  <si>
    <t>LED底座造型</t>
    <phoneticPr fontId="2" type="noConversion"/>
  </si>
  <si>
    <t>主舞台      18m*6m*0.8mH</t>
    <phoneticPr fontId="2" type="noConversion"/>
  </si>
  <si>
    <t>LED底座    18m</t>
    <phoneticPr fontId="2" type="noConversion"/>
  </si>
  <si>
    <t>LED前围挡  18m</t>
    <phoneticPr fontId="2" type="noConversion"/>
  </si>
  <si>
    <t>发光字</t>
    <phoneticPr fontId="2" type="noConversion"/>
  </si>
  <si>
    <t>发光灯箱字</t>
    <phoneticPr fontId="2" type="noConversion"/>
  </si>
  <si>
    <t>项</t>
    <phoneticPr fontId="2" type="noConversion"/>
  </si>
  <si>
    <t>场地：广州香格里拉酒店</t>
    <phoneticPr fontId="2" type="noConversion"/>
  </si>
  <si>
    <t>150平米</t>
    <phoneticPr fontId="2" type="noConversion"/>
  </si>
  <si>
    <t>200平米</t>
    <phoneticPr fontId="2" type="noConversion"/>
  </si>
  <si>
    <t>天</t>
    <phoneticPr fontId="8" type="noConversion"/>
  </si>
  <si>
    <t>酒店（香格里拉）</t>
    <phoneticPr fontId="2" type="noConversion"/>
  </si>
  <si>
    <t>会场900平米</t>
    <phoneticPr fontId="2" type="noConversion"/>
  </si>
  <si>
    <t>会场900平米</t>
    <phoneticPr fontId="2" type="noConversion"/>
  </si>
  <si>
    <t>广州香格里拉酒店</t>
    <phoneticPr fontId="8" type="noConversion"/>
  </si>
  <si>
    <t>间</t>
    <phoneticPr fontId="2" type="noConversion"/>
  </si>
  <si>
    <t xml:space="preserve">双倍褶蓝丝绒    </t>
    <phoneticPr fontId="2" type="noConversion"/>
  </si>
  <si>
    <t xml:space="preserve">暖场区隔断墙 </t>
    <phoneticPr fontId="2" type="noConversion"/>
  </si>
  <si>
    <t xml:space="preserve">双倍褶蓝丝绒    </t>
    <phoneticPr fontId="2" type="noConversion"/>
  </si>
  <si>
    <t xml:space="preserve">科技通道 </t>
    <phoneticPr fontId="2" type="noConversion"/>
  </si>
  <si>
    <t xml:space="preserve">暖场区隔断墙  </t>
    <phoneticPr fontId="2" type="noConversion"/>
  </si>
  <si>
    <t xml:space="preserve">科技通道  </t>
    <phoneticPr fontId="2" type="noConversion"/>
  </si>
  <si>
    <t xml:space="preserve">暖场区隔断墙 </t>
    <phoneticPr fontId="2" type="noConversion"/>
  </si>
  <si>
    <t xml:space="preserve">双倍褶蓝丝绒     </t>
    <phoneticPr fontId="2" type="noConversion"/>
  </si>
  <si>
    <t>晚宴开场</t>
    <phoneticPr fontId="2" type="noConversion"/>
  </si>
  <si>
    <t>晚宴开场</t>
    <phoneticPr fontId="2" type="noConversion"/>
  </si>
  <si>
    <t>P3 LED Display LED屏</t>
    <phoneticPr fontId="4" type="noConversion"/>
  </si>
  <si>
    <t>平米</t>
    <phoneticPr fontId="2" type="noConversion"/>
  </si>
  <si>
    <t>个</t>
    <phoneticPr fontId="2" type="noConversion"/>
  </si>
  <si>
    <t>TERBLY  OVAL  48D  Light  LED变色灯</t>
    <phoneticPr fontId="4" type="noConversion"/>
  </si>
  <si>
    <t>采购</t>
    <phoneticPr fontId="2" type="noConversion"/>
  </si>
  <si>
    <t>咖啡拉花机</t>
    <phoneticPr fontId="2" type="noConversion"/>
  </si>
  <si>
    <t>台</t>
    <phoneticPr fontId="2" type="noConversion"/>
  </si>
  <si>
    <t>个</t>
    <phoneticPr fontId="2" type="noConversion"/>
  </si>
  <si>
    <t>晚宴开场</t>
    <phoneticPr fontId="2" type="noConversion"/>
  </si>
  <si>
    <t>场地：广州索菲特酒店</t>
    <phoneticPr fontId="2" type="noConversion"/>
  </si>
  <si>
    <t>酒店（索菲特）</t>
    <phoneticPr fontId="2" type="noConversion"/>
  </si>
  <si>
    <t>广州索菲特酒店</t>
    <phoneticPr fontId="8" type="noConversion"/>
  </si>
  <si>
    <t>上午</t>
    <phoneticPr fontId="2" type="noConversion"/>
  </si>
  <si>
    <t>下午</t>
    <phoneticPr fontId="2" type="noConversion"/>
  </si>
  <si>
    <t>23日自助晚餐</t>
    <phoneticPr fontId="2" type="noConversion"/>
  </si>
  <si>
    <t>人</t>
    <phoneticPr fontId="2" type="noConversion"/>
  </si>
  <si>
    <t>次</t>
    <phoneticPr fontId="2" type="noConversion"/>
  </si>
  <si>
    <t>23日晚餐自助</t>
    <phoneticPr fontId="2" type="noConversion"/>
  </si>
  <si>
    <t>23日100人自助餐</t>
    <phoneticPr fontId="2" type="noConversion"/>
  </si>
  <si>
    <t>人</t>
    <phoneticPr fontId="2" type="noConversion"/>
  </si>
  <si>
    <t>次</t>
    <phoneticPr fontId="2" type="noConversion"/>
  </si>
  <si>
    <t>水晶厅1+2</t>
    <phoneticPr fontId="2" type="noConversion"/>
  </si>
  <si>
    <t>木质结构制作裱喷绘，通道内开槽装LED灯管镶嵌奶白亚克力</t>
    <phoneticPr fontId="2" type="noConversion"/>
  </si>
  <si>
    <t>双倍褶黑丝绒垂挂</t>
    <phoneticPr fontId="2" type="noConversion"/>
  </si>
  <si>
    <t>上一行，已经包括双倍褶黑丝绒垂挂。</t>
    <phoneticPr fontId="2" type="noConversion"/>
  </si>
  <si>
    <t>重新明确材质和工艺</t>
    <phoneticPr fontId="2" type="noConversion"/>
  </si>
  <si>
    <t>明确尺寸</t>
    <phoneticPr fontId="2" type="noConversion"/>
  </si>
  <si>
    <t>单位改成平米，按每平米价格报单价</t>
    <phoneticPr fontId="2" type="noConversion"/>
  </si>
  <si>
    <t>明确尺寸，按延米报单价。</t>
    <phoneticPr fontId="2" type="noConversion"/>
  </si>
  <si>
    <t>LED底座造型</t>
    <phoneticPr fontId="2" type="noConversion"/>
  </si>
  <si>
    <t>与上面LED底座造型中的写真喷绘是否重复。</t>
    <phoneticPr fontId="2" type="noConversion"/>
  </si>
  <si>
    <t>明确工人数量，工时。按每人价格报单价。</t>
    <phoneticPr fontId="2" type="noConversion"/>
  </si>
  <si>
    <t>列出所需设备</t>
    <phoneticPr fontId="2" type="noConversion"/>
  </si>
  <si>
    <t>运输车辆型号。单价</t>
    <phoneticPr fontId="2" type="noConversion"/>
  </si>
  <si>
    <t>计划运输次数，单价</t>
    <phoneticPr fontId="2" type="noConversion"/>
  </si>
  <si>
    <t>规格</t>
    <phoneticPr fontId="2" type="noConversion"/>
  </si>
  <si>
    <t>明细都包括什么</t>
    <phoneticPr fontId="2" type="noConversion"/>
  </si>
  <si>
    <t>货车型号</t>
    <phoneticPr fontId="2" type="noConversion"/>
  </si>
  <si>
    <t>明细</t>
    <phoneticPr fontId="2" type="noConversion"/>
  </si>
  <si>
    <t>包含内容</t>
    <phoneticPr fontId="2" type="noConversion"/>
  </si>
  <si>
    <t>Benefits Costs</t>
    <phoneticPr fontId="2" type="noConversion"/>
  </si>
  <si>
    <r>
      <t>单位改成平米，按每平米价格报单价，</t>
    </r>
    <r>
      <rPr>
        <sz val="11"/>
        <color rgb="FFFF0000"/>
        <rFont val="DengXian"/>
        <family val="3"/>
        <charset val="134"/>
        <scheme val="minor"/>
      </rPr>
      <t>工艺</t>
    </r>
    <phoneticPr fontId="2" type="noConversion"/>
  </si>
  <si>
    <r>
      <t>明确尺寸，</t>
    </r>
    <r>
      <rPr>
        <sz val="11"/>
        <color rgb="FFFF0000"/>
        <rFont val="DengXian"/>
        <family val="3"/>
        <charset val="134"/>
        <scheme val="minor"/>
      </rPr>
      <t>喷绘材质</t>
    </r>
    <r>
      <rPr>
        <sz val="11"/>
        <color theme="1"/>
        <rFont val="DengXian"/>
        <family val="2"/>
        <charset val="134"/>
        <scheme val="minor"/>
      </rPr>
      <t>，按每平米价格报单价。</t>
    </r>
    <phoneticPr fontId="2" type="noConversion"/>
  </si>
  <si>
    <r>
      <t>明确材质及工艺</t>
    </r>
    <r>
      <rPr>
        <sz val="11"/>
        <color rgb="FFFF0000"/>
        <rFont val="DengXian"/>
        <family val="3"/>
        <charset val="134"/>
        <scheme val="minor"/>
      </rPr>
      <t>、规格</t>
    </r>
    <phoneticPr fontId="2" type="noConversion"/>
  </si>
  <si>
    <r>
      <t>明确数量，</t>
    </r>
    <r>
      <rPr>
        <sz val="11"/>
        <color rgb="FFFF0000"/>
        <rFont val="DengXian"/>
        <family val="3"/>
        <charset val="134"/>
        <scheme val="minor"/>
      </rPr>
      <t>规格，材质、单价</t>
    </r>
    <phoneticPr fontId="2" type="noConversion"/>
  </si>
  <si>
    <t>指什么</t>
    <phoneticPr fontId="2" type="noConversion"/>
  </si>
  <si>
    <t>制作工艺、规格、材质</t>
    <phoneticPr fontId="2" type="noConversion"/>
  </si>
  <si>
    <t>制作工艺、规格、材质</t>
    <phoneticPr fontId="2" type="noConversion"/>
  </si>
  <si>
    <r>
      <t>明细都包括什么、</t>
    </r>
    <r>
      <rPr>
        <sz val="11"/>
        <color rgb="FFFF0000"/>
        <rFont val="DengXian"/>
        <family val="3"/>
        <charset val="134"/>
        <scheme val="minor"/>
      </rPr>
      <t>单价明细</t>
    </r>
    <phoneticPr fontId="2" type="noConversion"/>
  </si>
  <si>
    <t>平米</t>
    <rPh sb="0" eb="1">
      <t>ping mi</t>
    </rPh>
    <phoneticPr fontId="2" type="noConversion"/>
  </si>
  <si>
    <t>40cm*80cm</t>
    <phoneticPr fontId="2" type="noConversion"/>
  </si>
  <si>
    <t>300g铜版纸 14*10.5 印刷</t>
    <rPh sb="4" eb="5">
      <t>tong'ban'zhi</t>
    </rPh>
    <rPh sb="16" eb="17">
      <t>yin'shua</t>
    </rPh>
    <phoneticPr fontId="2" type="noConversion"/>
  </si>
  <si>
    <t>250g铜版纸 A4 印刷</t>
    <rPh sb="4" eb="5">
      <t>tong'ban'zhi</t>
    </rPh>
    <rPh sb="11" eb="12">
      <t>yin'shua</t>
    </rPh>
    <phoneticPr fontId="2" type="noConversion"/>
  </si>
  <si>
    <t>沙瓶定制姓名</t>
    <rPh sb="0" eb="1">
      <t>shap</t>
    </rPh>
    <rPh sb="2" eb="3">
      <t>ding'zhi</t>
    </rPh>
    <rPh sb="4" eb="5">
      <t>xing'ming</t>
    </rPh>
    <phoneticPr fontId="2" type="noConversion"/>
  </si>
  <si>
    <t>300g进口珠光纸 A4 印刷</t>
    <rPh sb="4" eb="5">
      <t>jin'kou</t>
    </rPh>
    <rPh sb="6" eb="7">
      <t>zhu'guang'zhi</t>
    </rPh>
    <rPh sb="13" eb="14">
      <t>yin'shua</t>
    </rPh>
    <phoneticPr fontId="2" type="noConversion"/>
  </si>
  <si>
    <t>雪弗板 尺寸40cm*40cm</t>
    <rPh sb="0" eb="1">
      <t>xue'fu'ban</t>
    </rPh>
    <rPh sb="4" eb="5">
      <t>chi'cun</t>
    </rPh>
    <phoneticPr fontId="2" type="noConversion"/>
  </si>
  <si>
    <t>规格</t>
    <phoneticPr fontId="2" type="noConversion"/>
  </si>
  <si>
    <t>AV合计</t>
    <phoneticPr fontId="2" type="noConversion"/>
  </si>
  <si>
    <t>厢式货车</t>
    <phoneticPr fontId="4" type="noConversion"/>
  </si>
  <si>
    <t>不重复：前方喷绘为mingle区使用，此为主会场</t>
    <rPh sb="0" eb="1">
      <t>bu'chogn'fu</t>
    </rPh>
    <rPh sb="4" eb="5">
      <t>qian'fang</t>
    </rPh>
    <rPh sb="6" eb="7">
      <t>pen'hui</t>
    </rPh>
    <rPh sb="8" eb="9">
      <t>wie</t>
    </rPh>
    <rPh sb="15" eb="16">
      <t>qu</t>
    </rPh>
    <rPh sb="16" eb="17">
      <t>shi'yong</t>
    </rPh>
    <rPh sb="19" eb="20">
      <t>ci</t>
    </rPh>
    <rPh sb="20" eb="21">
      <t>wei</t>
    </rPh>
    <rPh sb="21" eb="22">
      <t>zhu'hui'c</t>
    </rPh>
    <phoneticPr fontId="2" type="noConversion"/>
  </si>
  <si>
    <t>搭建100工时，耵场20工时，撤场20工时，单价320</t>
    <rPh sb="0" eb="1">
      <t>da'jian</t>
    </rPh>
    <rPh sb="5" eb="6">
      <t>gong'shi</t>
    </rPh>
    <rPh sb="12" eb="13">
      <t>gong'shi</t>
    </rPh>
    <rPh sb="15" eb="16">
      <t>che'chang</t>
    </rPh>
    <rPh sb="19" eb="20">
      <t>gong'shi</t>
    </rPh>
    <rPh sb="22" eb="23">
      <t>dan'jia</t>
    </rPh>
    <phoneticPr fontId="2" type="noConversion"/>
  </si>
  <si>
    <t>2m*2m</t>
    <phoneticPr fontId="2" type="noConversion"/>
  </si>
  <si>
    <t>3m每根*12根</t>
    <rPh sb="2" eb="3">
      <t>mei'gen</t>
    </rPh>
    <rPh sb="7" eb="8">
      <t>gen</t>
    </rPh>
    <phoneticPr fontId="2" type="noConversion"/>
  </si>
  <si>
    <t>上一行不含丝绒布料价格，只是结构价格，表述有误</t>
    <rPh sb="0" eb="1">
      <t>shang'yi'hang</t>
    </rPh>
    <rPh sb="3" eb="4">
      <t>bu'han</t>
    </rPh>
    <rPh sb="5" eb="6">
      <t>si'rong</t>
    </rPh>
    <rPh sb="7" eb="8">
      <t>bu</t>
    </rPh>
    <rPh sb="8" eb="9">
      <t>liao</t>
    </rPh>
    <rPh sb="9" eb="10">
      <t>jia'ge</t>
    </rPh>
    <rPh sb="12" eb="13">
      <t>zhi'shi</t>
    </rPh>
    <rPh sb="14" eb="15">
      <t>jie'gou</t>
    </rPh>
    <rPh sb="16" eb="17">
      <t>jia'ge</t>
    </rPh>
    <rPh sb="19" eb="20">
      <t>biao'shu</t>
    </rPh>
    <rPh sb="21" eb="22">
      <t>you'wu</t>
    </rPh>
    <phoneticPr fontId="2" type="noConversion"/>
  </si>
  <si>
    <t>该项为预估价格，不确定具体使用酒店尺寸，暂时按20m估算</t>
    <rPh sb="0" eb="1">
      <t>gai xiang</t>
    </rPh>
    <rPh sb="2" eb="3">
      <t>wei</t>
    </rPh>
    <rPh sb="3" eb="4">
      <t>yu gu</t>
    </rPh>
    <rPh sb="5" eb="6">
      <t>jia ge</t>
    </rPh>
    <rPh sb="8" eb="9">
      <t>bu que ding</t>
    </rPh>
    <rPh sb="11" eb="12">
      <t>ju ti</t>
    </rPh>
    <rPh sb="13" eb="14">
      <t>shi yong</t>
    </rPh>
    <rPh sb="15" eb="16">
      <t>jiu dian</t>
    </rPh>
    <rPh sb="17" eb="18">
      <t>chi cun</t>
    </rPh>
    <rPh sb="20" eb="21">
      <t>zan'shi</t>
    </rPh>
    <rPh sb="22" eb="23">
      <t>an</t>
    </rPh>
    <rPh sb="26" eb="27">
      <t>gu'suan</t>
    </rPh>
    <phoneticPr fontId="2" type="noConversion"/>
  </si>
  <si>
    <t>kt版裱写真40*60</t>
    <rPh sb="2" eb="3">
      <t>ban</t>
    </rPh>
    <rPh sb="3" eb="4">
      <t>biao</t>
    </rPh>
    <rPh sb="4" eb="5">
      <t>xie'zhen</t>
    </rPh>
    <phoneticPr fontId="2" type="noConversion"/>
  </si>
  <si>
    <t>A3塑封</t>
    <rPh sb="2" eb="3">
      <t>su'feng</t>
    </rPh>
    <phoneticPr fontId="2" type="noConversion"/>
  </si>
  <si>
    <t>3.5平米可移除车贴</t>
    <rPh sb="3" eb="4">
      <t>ping'mi</t>
    </rPh>
    <rPh sb="5" eb="6">
      <t>ke'yi'chu</t>
    </rPh>
    <rPh sb="8" eb="9">
      <t>che'tie</t>
    </rPh>
    <phoneticPr fontId="2" type="noConversion"/>
  </si>
  <si>
    <t>200g铜版纸覆膜，4cm*8cm</t>
    <rPh sb="4" eb="5">
      <t>tong'ban'zhi</t>
    </rPh>
    <rPh sb="7" eb="8">
      <t>fu'mo</t>
    </rPh>
    <phoneticPr fontId="2" type="noConversion"/>
  </si>
  <si>
    <t>300g进口环保纸 A4 印刷</t>
    <rPh sb="4" eb="5">
      <t>jin'kou</t>
    </rPh>
    <rPh sb="6" eb="7">
      <t>huan'bao</t>
    </rPh>
    <rPh sb="13" eb="14">
      <t>yin'shua</t>
    </rPh>
    <phoneticPr fontId="2" type="noConversion"/>
  </si>
  <si>
    <t>pvc打印 5*8cm</t>
    <rPh sb="3" eb="4">
      <t>da'yin</t>
    </rPh>
    <phoneticPr fontId="2" type="noConversion"/>
  </si>
  <si>
    <t>200g铜版纸覆膜，8cm*8cm</t>
    <rPh sb="4" eb="5">
      <t>tong'ban'zhi</t>
    </rPh>
    <rPh sb="7" eb="8">
      <t>fu'mo</t>
    </rPh>
    <phoneticPr fontId="2" type="noConversion"/>
  </si>
  <si>
    <t>150g铜版纸5cm*9cm</t>
    <rPh sb="4" eb="5">
      <t>tong'ban'zhi</t>
    </rPh>
    <phoneticPr fontId="2" type="noConversion"/>
  </si>
  <si>
    <t>瓦楞纸覆200g铜版纸覆膜</t>
    <rPh sb="0" eb="1">
      <t>wa'leng'zhi</t>
    </rPh>
    <rPh sb="3" eb="4">
      <t>fu'mo</t>
    </rPh>
    <rPh sb="8" eb="9">
      <t>tong'ban'z</t>
    </rPh>
    <rPh sb="11" eb="12">
      <t>fu'mo</t>
    </rPh>
    <phoneticPr fontId="2" type="noConversion"/>
  </si>
  <si>
    <t>200g铜版纸覆膜</t>
    <rPh sb="4" eb="5">
      <t>tong'ban'zhi</t>
    </rPh>
    <rPh sb="7" eb="8">
      <t>fu'mo</t>
    </rPh>
    <phoneticPr fontId="2" type="noConversion"/>
  </si>
  <si>
    <t>邀请动画，信息发布，信息收集，每日推送</t>
    <rPh sb="0" eb="1">
      <t>yao'qing</t>
    </rPh>
    <rPh sb="2" eb="3">
      <t>dong'hua</t>
    </rPh>
    <rPh sb="5" eb="6">
      <t>xin'xi</t>
    </rPh>
    <rPh sb="7" eb="8">
      <t>fa'bu</t>
    </rPh>
    <rPh sb="10" eb="11">
      <t>xin'xi</t>
    </rPh>
    <rPh sb="12" eb="13">
      <t>shou'ji</t>
    </rPh>
    <rPh sb="15" eb="16">
      <t>mei'ri</t>
    </rPh>
    <rPh sb="17" eb="18">
      <t>tui's</t>
    </rPh>
    <phoneticPr fontId="2" type="noConversion"/>
  </si>
  <si>
    <t>往返机票3140，拼房住宿住宿700/晚*5-6晚，餐补每人每日100，以实际发生为准</t>
    <rPh sb="0" eb="1">
      <t>wang'fan</t>
    </rPh>
    <rPh sb="2" eb="3">
      <t>ji'piao</t>
    </rPh>
    <rPh sb="9" eb="10">
      <t>pin'fang</t>
    </rPh>
    <rPh sb="11" eb="12">
      <t>zhu'su</t>
    </rPh>
    <rPh sb="13" eb="14">
      <t>zhu'su</t>
    </rPh>
    <rPh sb="19" eb="20">
      <t>wan</t>
    </rPh>
    <rPh sb="24" eb="25">
      <t>wan</t>
    </rPh>
    <rPh sb="26" eb="27">
      <t>can'bu</t>
    </rPh>
    <rPh sb="28" eb="29">
      <t>mei'ri</t>
    </rPh>
    <rPh sb="29" eb="30">
      <t>ren</t>
    </rPh>
    <rPh sb="30" eb="31">
      <t>mei'ri</t>
    </rPh>
    <rPh sb="36" eb="37">
      <t>yi</t>
    </rPh>
    <rPh sb="37" eb="38">
      <t>shi'ji</t>
    </rPh>
    <rPh sb="39" eb="40">
      <t>fa's</t>
    </rPh>
    <rPh sb="40" eb="41">
      <t>sheng</t>
    </rPh>
    <rPh sb="41" eb="42">
      <t>wei'zhun</t>
    </rPh>
    <phoneticPr fontId="2" type="noConversion"/>
  </si>
  <si>
    <t>爵士女歌手1；人屏互动舞蹈4人；其他4人舞蹈1支</t>
    <rPh sb="0" eb="1">
      <t>jue'shi</t>
    </rPh>
    <rPh sb="2" eb="3">
      <t>nv</t>
    </rPh>
    <rPh sb="3" eb="4">
      <t>ge'shou</t>
    </rPh>
    <rPh sb="7" eb="8">
      <t>ren'ping</t>
    </rPh>
    <rPh sb="9" eb="10">
      <t>hu'dong</t>
    </rPh>
    <rPh sb="11" eb="12">
      <t>wu'dao</t>
    </rPh>
    <rPh sb="14" eb="15">
      <t>ren</t>
    </rPh>
    <rPh sb="16" eb="17">
      <t>qi'ta</t>
    </rPh>
    <rPh sb="19" eb="20">
      <t>ren</t>
    </rPh>
    <rPh sb="20" eb="21">
      <t>wu'dao</t>
    </rPh>
    <rPh sb="23" eb="24">
      <t>zhi</t>
    </rPh>
    <phoneticPr fontId="2" type="noConversion"/>
  </si>
  <si>
    <t>技术人员差旅补助</t>
    <rPh sb="0" eb="1">
      <t>ji'shu'ren'y</t>
    </rPh>
    <rPh sb="4" eb="5">
      <t>chai'lv</t>
    </rPh>
    <rPh sb="6" eb="7">
      <t>bu'zhu</t>
    </rPh>
    <phoneticPr fontId="2" type="noConversion"/>
  </si>
  <si>
    <t>计划运输20次 单价300</t>
    <rPh sb="0" eb="1">
      <t>ji'hua</t>
    </rPh>
    <rPh sb="2" eb="3">
      <t>yun'shu</t>
    </rPh>
    <rPh sb="6" eb="7">
      <t>ci</t>
    </rPh>
    <rPh sb="8" eb="9">
      <t>dan'jia</t>
    </rPh>
    <phoneticPr fontId="2" type="noConversion"/>
  </si>
  <si>
    <t>此处报价为只雕刻“360推广”，丽斯报价单中20000元为“360推广年度合作伙伴大会”，发光字</t>
    <rPh sb="0" eb="1">
      <t>ci'chu</t>
    </rPh>
    <rPh sb="2" eb="3">
      <t>bao'jia</t>
    </rPh>
    <rPh sb="4" eb="5">
      <t>wei</t>
    </rPh>
    <rPh sb="5" eb="6">
      <t>zhi</t>
    </rPh>
    <rPh sb="6" eb="7">
      <t>diao'ke</t>
    </rPh>
    <rPh sb="12" eb="13">
      <t>tui'guang</t>
    </rPh>
    <rPh sb="16" eb="17">
      <t>li'si</t>
    </rPh>
    <rPh sb="17" eb="18">
      <t>si</t>
    </rPh>
    <rPh sb="18" eb="19">
      <t>bao'jia</t>
    </rPh>
    <rPh sb="20" eb="21">
      <t>dan</t>
    </rPh>
    <rPh sb="21" eb="22">
      <t>zhong</t>
    </rPh>
    <rPh sb="27" eb="28">
      <t>yuan</t>
    </rPh>
    <rPh sb="28" eb="29">
      <t>wei</t>
    </rPh>
    <rPh sb="33" eb="34">
      <t>tui'guang</t>
    </rPh>
    <rPh sb="35" eb="36">
      <t>nian'zhong</t>
    </rPh>
    <rPh sb="36" eb="37">
      <t>du</t>
    </rPh>
    <rPh sb="37" eb="38">
      <t>he'zuo</t>
    </rPh>
    <rPh sb="39" eb="40">
      <t>huo'b</t>
    </rPh>
    <rPh sb="41" eb="42">
      <t>da'hui</t>
    </rPh>
    <rPh sb="45" eb="46">
      <t>fa'guang'zi</t>
    </rPh>
    <phoneticPr fontId="2" type="noConversion"/>
  </si>
  <si>
    <t>加厚拉绒地毯，60/米，包含台阶共使用140平米</t>
    <rPh sb="0" eb="1">
      <t>jia'hou</t>
    </rPh>
    <rPh sb="2" eb="3">
      <t>la'rong</t>
    </rPh>
    <rPh sb="4" eb="5">
      <t>di'tan</t>
    </rPh>
    <rPh sb="10" eb="11">
      <t>mi</t>
    </rPh>
    <rPh sb="12" eb="13">
      <t>bao'han</t>
    </rPh>
    <rPh sb="14" eb="15">
      <t>tai'jie</t>
    </rPh>
    <rPh sb="16" eb="17">
      <t>gong</t>
    </rPh>
    <rPh sb="17" eb="18">
      <t>shi'y</t>
    </rPh>
    <rPh sb="22" eb="23">
      <t>ping'm</t>
    </rPh>
    <phoneticPr fontId="2" type="noConversion"/>
  </si>
  <si>
    <t>12m及17.5m货车郊区往返</t>
    <rPh sb="3" eb="4">
      <t>ji</t>
    </rPh>
    <rPh sb="9" eb="10">
      <t>huo'che</t>
    </rPh>
    <rPh sb="11" eb="12">
      <t>jiao'qu</t>
    </rPh>
    <rPh sb="13" eb="14">
      <t>wang'fan</t>
    </rPh>
    <phoneticPr fontId="2" type="noConversion"/>
  </si>
  <si>
    <t>钢结构工艺滑道 钢木结构门加滑轮  木结构外裱投影布</t>
  </si>
  <si>
    <t>工时</t>
    <rPh sb="0" eb="1">
      <t>gong'shi</t>
    </rPh>
    <phoneticPr fontId="2" type="noConversion"/>
  </si>
  <si>
    <t>2cm丝光 印刷logo</t>
    <rPh sb="3" eb="4">
      <t>si'guang</t>
    </rPh>
    <rPh sb="6" eb="7">
      <t>yin'shua</t>
    </rPh>
    <phoneticPr fontId="2" type="noConversion"/>
  </si>
  <si>
    <t>钢木结构3m*3m+写真3m*3m+20cm*3m地台</t>
    <rPh sb="0" eb="1">
      <t>gang'mu</t>
    </rPh>
    <rPh sb="10" eb="11">
      <t>xie'zhen</t>
    </rPh>
    <rPh sb="25" eb="26">
      <t>di'tao</t>
    </rPh>
    <rPh sb="26" eb="27">
      <t>tai</t>
    </rPh>
    <phoneticPr fontId="2" type="noConversion"/>
  </si>
  <si>
    <t>led12平米8400，程序开发费用32000，现场技术设备10600，现场技术人员及差旅9000</t>
    <rPh sb="5" eb="6">
      <t>ping'mi</t>
    </rPh>
    <rPh sb="12" eb="13">
      <t>cheng'xu</t>
    </rPh>
    <rPh sb="14" eb="15">
      <t>kai'fa</t>
    </rPh>
    <rPh sb="16" eb="17">
      <t>fei'y</t>
    </rPh>
    <rPh sb="24" eb="25">
      <t>xian'c</t>
    </rPh>
    <rPh sb="26" eb="27">
      <t>ji'shu</t>
    </rPh>
    <rPh sb="28" eb="29">
      <t>she'bei</t>
    </rPh>
    <rPh sb="36" eb="37">
      <t>xian'c</t>
    </rPh>
    <rPh sb="38" eb="39">
      <t>ji'shu</t>
    </rPh>
    <rPh sb="40" eb="41">
      <t>ren'yuan</t>
    </rPh>
    <rPh sb="42" eb="43">
      <t>ji</t>
    </rPh>
    <rPh sb="43" eb="44">
      <t>chai'l</t>
    </rPh>
    <phoneticPr fontId="2" type="noConversion"/>
  </si>
  <si>
    <t>程序开发80000，投影租赁及融合40000，背板搭建12000，现场技术人员及差旅9000</t>
    <rPh sb="0" eb="1">
      <t>cheng'xu</t>
    </rPh>
    <rPh sb="2" eb="3">
      <t>kai'fa</t>
    </rPh>
    <rPh sb="10" eb="11">
      <t>tou'ying</t>
    </rPh>
    <rPh sb="12" eb="13">
      <t>zu'lin</t>
    </rPh>
    <rPh sb="14" eb="15">
      <t>ji</t>
    </rPh>
    <rPh sb="15" eb="16">
      <t>rong'he</t>
    </rPh>
    <rPh sb="23" eb="24">
      <t>bei'ban</t>
    </rPh>
    <rPh sb="25" eb="26">
      <t>da'jian</t>
    </rPh>
    <rPh sb="33" eb="34">
      <t>xian'c</t>
    </rPh>
    <rPh sb="35" eb="36">
      <t>ji'shu</t>
    </rPh>
    <rPh sb="37" eb="38">
      <t>ren'yuan</t>
    </rPh>
    <rPh sb="39" eb="40">
      <t>ji</t>
    </rPh>
    <rPh sb="40" eb="41">
      <t>chai'lv</t>
    </rPh>
    <phoneticPr fontId="2" type="noConversion"/>
  </si>
  <si>
    <t>10件礼仪厚裙装+丝袜+丝巾</t>
    <rPh sb="2" eb="3">
      <t>jian</t>
    </rPh>
    <rPh sb="3" eb="4">
      <t>li'yi</t>
    </rPh>
    <rPh sb="5" eb="6">
      <t>hou</t>
    </rPh>
    <rPh sb="6" eb="7">
      <t>qun'zhuang</t>
    </rPh>
    <rPh sb="9" eb="10">
      <t>si'wa</t>
    </rPh>
    <rPh sb="12" eb="13">
      <t>si'jin</t>
    </rPh>
    <phoneticPr fontId="2" type="noConversion"/>
  </si>
  <si>
    <t>木质背板裱写真8m*3m+240个不同印刷饼干盒+饼干</t>
    <rPh sb="0" eb="1">
      <t>mu'zhi'bei'b</t>
    </rPh>
    <rPh sb="4" eb="5">
      <t>biao</t>
    </rPh>
    <rPh sb="5" eb="6">
      <t>xie'zhen</t>
    </rPh>
    <rPh sb="16" eb="17">
      <t>ge</t>
    </rPh>
    <rPh sb="17" eb="18">
      <t>bu'tong</t>
    </rPh>
    <rPh sb="19" eb="20">
      <t>yin'shua</t>
    </rPh>
    <rPh sb="21" eb="22">
      <t>bing'gan</t>
    </rPh>
    <rPh sb="23" eb="24">
      <t>he</t>
    </rPh>
    <rPh sb="25" eb="26">
      <t>bing'g</t>
    </rPh>
    <phoneticPr fontId="2" type="noConversion"/>
  </si>
  <si>
    <t>钢木结构1m*4m 5680元，写真喷绘4平米320元</t>
    <rPh sb="0" eb="1">
      <t>gang'mu</t>
    </rPh>
    <rPh sb="2" eb="3">
      <t>jie'gou</t>
    </rPh>
    <rPh sb="14" eb="15">
      <t>yuan</t>
    </rPh>
    <rPh sb="16" eb="17">
      <t>xie'zhen</t>
    </rPh>
    <rPh sb="18" eb="19">
      <t>pen'hui</t>
    </rPh>
    <rPh sb="21" eb="22">
      <t>ping'mi</t>
    </rPh>
    <rPh sb="26" eb="27">
      <t>yuan</t>
    </rPh>
    <phoneticPr fontId="2" type="noConversion"/>
  </si>
  <si>
    <t>led外包为汽车造型，异形拼接结合雪弗板、木质裱写真，总尺寸4m*5m*1.5m</t>
    <rPh sb="3" eb="4">
      <t>wai'bao</t>
    </rPh>
    <rPh sb="5" eb="6">
      <t>wei</t>
    </rPh>
    <rPh sb="6" eb="7">
      <t>qi'che</t>
    </rPh>
    <rPh sb="8" eb="9">
      <t>zao'xing</t>
    </rPh>
    <rPh sb="11" eb="12">
      <t>yi'xing</t>
    </rPh>
    <rPh sb="13" eb="14">
      <t>pin'jie</t>
    </rPh>
    <rPh sb="15" eb="16">
      <t>jie'he</t>
    </rPh>
    <rPh sb="17" eb="18">
      <t>xue'fu'ban</t>
    </rPh>
    <rPh sb="21" eb="22">
      <t>mu'zhi</t>
    </rPh>
    <rPh sb="23" eb="24">
      <t>biao</t>
    </rPh>
    <rPh sb="24" eb="25">
      <t>xie'zhen</t>
    </rPh>
    <rPh sb="27" eb="28">
      <t>zong</t>
    </rPh>
    <rPh sb="28" eb="29">
      <t>chi'cun</t>
    </rPh>
    <phoneticPr fontId="2" type="noConversion"/>
  </si>
  <si>
    <t>指导价10000</t>
    <phoneticPr fontId="2" type="noConversion"/>
  </si>
  <si>
    <t>7.5m货车，广州郊区工厂-市区2车往返</t>
    <rPh sb="5" eb="6">
      <t>huo'che</t>
    </rPh>
    <rPh sb="8" eb="9">
      <t>guagn'zhou</t>
    </rPh>
    <rPh sb="10" eb="11">
      <t>jiao'qu</t>
    </rPh>
    <rPh sb="12" eb="13">
      <t>gong'c</t>
    </rPh>
    <rPh sb="15" eb="16">
      <t>shi'qu</t>
    </rPh>
    <rPh sb="18" eb="19">
      <t>che</t>
    </rPh>
    <rPh sb="19" eb="20">
      <t>wang'fan</t>
    </rPh>
    <phoneticPr fontId="2" type="noConversion"/>
  </si>
  <si>
    <t>机票明细</t>
    <phoneticPr fontId="2" type="noConversion"/>
  </si>
  <si>
    <t>出发城市</t>
    <phoneticPr fontId="2" type="noConversion"/>
  </si>
  <si>
    <t>广州</t>
    <phoneticPr fontId="8" type="noConversion"/>
  </si>
  <si>
    <t>人数</t>
    <phoneticPr fontId="2" type="noConversion"/>
  </si>
  <si>
    <t>数量</t>
    <phoneticPr fontId="2" type="noConversion"/>
  </si>
  <si>
    <t>合计</t>
    <phoneticPr fontId="2" type="noConversion"/>
  </si>
  <si>
    <t>折扣</t>
    <rPh sb="0" eb="1">
      <t>zhe'kou</t>
    </rPh>
    <phoneticPr fontId="2" type="noConversion"/>
  </si>
  <si>
    <t>折后价格</t>
    <rPh sb="0" eb="1">
      <t>zhe'hou</t>
    </rPh>
    <rPh sb="2" eb="3">
      <t>jia'ge</t>
    </rPh>
    <phoneticPr fontId="2" type="noConversion"/>
  </si>
  <si>
    <t>备注</t>
    <phoneticPr fontId="2" type="noConversion"/>
  </si>
  <si>
    <t>石家庄</t>
    <phoneticPr fontId="8" type="noConversion"/>
  </si>
  <si>
    <t>高铁</t>
    <rPh sb="0" eb="1">
      <t>gao'tie</t>
    </rPh>
    <phoneticPr fontId="2" type="noConversion"/>
  </si>
  <si>
    <t>新乡（郑州）</t>
    <phoneticPr fontId="2" type="noConversion"/>
  </si>
  <si>
    <t>株洲（长沙）</t>
    <phoneticPr fontId="2" type="noConversion"/>
  </si>
  <si>
    <t>淄博（济南）</t>
    <phoneticPr fontId="2" type="noConversion"/>
  </si>
  <si>
    <t>220人</t>
    <phoneticPr fontId="2" type="noConversion"/>
  </si>
  <si>
    <t>木质结构挂板裱喷绘</t>
    <phoneticPr fontId="2" type="noConversion"/>
  </si>
  <si>
    <t>按照木结构裱写真调整单价</t>
    <phoneticPr fontId="2" type="noConversion"/>
  </si>
  <si>
    <t>按照木结构裱写真调整单价，异型结构加中间加投影布</t>
    <phoneticPr fontId="2" type="noConversion"/>
  </si>
  <si>
    <t>钢木结构制作，主会场区域面裱喷绘</t>
    <phoneticPr fontId="2" type="noConversion"/>
  </si>
  <si>
    <t>按照25-30米预估</t>
    <phoneticPr fontId="2" type="noConversion"/>
  </si>
  <si>
    <t>已将单价</t>
    <phoneticPr fontId="2" type="noConversion"/>
  </si>
  <si>
    <t>品牌规格比较高，可以给优惠，但不希望换品牌</t>
    <phoneticPr fontId="2" type="noConversion"/>
  </si>
  <si>
    <t>已优惠</t>
    <phoneticPr fontId="2" type="noConversion"/>
  </si>
  <si>
    <t>已优惠</t>
    <phoneticPr fontId="2" type="noConversion"/>
  </si>
  <si>
    <t>无线实时对讲，实际已经非常优惠</t>
    <phoneticPr fontId="2" type="noConversion"/>
  </si>
  <si>
    <t>五折优惠</t>
    <phoneticPr fontId="2" type="noConversion"/>
  </si>
  <si>
    <t>人工及差旅</t>
    <phoneticPr fontId="2" type="noConversion"/>
  </si>
  <si>
    <t>信息收集&amp;出票</t>
    <phoneticPr fontId="2" type="noConversion"/>
  </si>
  <si>
    <t>人</t>
    <phoneticPr fontId="2" type="noConversion"/>
  </si>
  <si>
    <t>天</t>
    <phoneticPr fontId="2" type="noConversion"/>
  </si>
  <si>
    <t>酒店协调</t>
    <phoneticPr fontId="2" type="noConversion"/>
  </si>
  <si>
    <t>酒店接待</t>
    <phoneticPr fontId="2" type="noConversion"/>
  </si>
  <si>
    <t>人工及差旅合计</t>
    <phoneticPr fontId="2" type="noConversion"/>
  </si>
  <si>
    <t>活动部分合计</t>
    <phoneticPr fontId="2" type="noConversion"/>
  </si>
  <si>
    <t>活动部分服务费</t>
    <phoneticPr fontId="2" type="noConversion"/>
  </si>
  <si>
    <t>机酒部分合计</t>
    <phoneticPr fontId="2" type="noConversion"/>
  </si>
  <si>
    <t>机酒部分共计</t>
    <phoneticPr fontId="2" type="noConversion"/>
  </si>
  <si>
    <t>机酒部分及活动部分总计</t>
    <phoneticPr fontId="2" type="noConversion"/>
  </si>
  <si>
    <t>品牌规格比较高，可以给优惠，但不希望换品牌</t>
    <phoneticPr fontId="2" type="noConversion"/>
  </si>
  <si>
    <t>机酒服务费（同意优惠至5%）</t>
    <phoneticPr fontId="2" type="noConversion"/>
  </si>
  <si>
    <t>现场接待、会议及晚宴催场、演员管理等工作人员上会费</t>
    <phoneticPr fontId="2" type="noConversion"/>
  </si>
  <si>
    <t>优惠赠送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</si>
</sst>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&quot;¥&quot;#,##0.00_);[Red]\(&quot;¥&quot;#,##0.00\)"/>
    <numFmt numFmtId="177" formatCode="\¥#,##0_);[Red]\(\¥#,##0\)"/>
    <numFmt numFmtId="178" formatCode="0_);[Red]\(0\)"/>
  </numFmts>
  <fonts count="19"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scheme val="minor"/>
    </font>
    <font>
      <sz val="9"/>
      <name val="DengXian"/>
      <family val="2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9"/>
      <name val="Verdana"/>
      <family val="2"/>
    </font>
    <font>
      <sz val="11"/>
      <color theme="1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sz val="1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1"/>
      <color rgb="FF000000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scheme val="minor"/>
    </font>
    <font>
      <sz val="12"/>
      <name val="Times New Roman"/>
      <family val="1"/>
    </font>
    <font>
      <sz val="11"/>
      <color rgb="FFFF0000"/>
      <name val="DengXian"/>
      <family val="3"/>
      <charset val="134"/>
      <scheme val="minor"/>
    </font>
    <font>
      <sz val="11"/>
      <color rgb="FFFF0000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  <font>
      <sz val="11"/>
      <color rgb="FFFF0000"/>
      <name val="DengXian"/>
      <charset val="134"/>
      <scheme val="minor"/>
    </font>
    <font>
      <sz val="11"/>
      <name val="DengXian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1" fillId="0" borderId="0"/>
    <xf numFmtId="0" fontId="12" fillId="0" borderId="0"/>
    <xf numFmtId="43" fontId="11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5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38" fontId="9" fillId="6" borderId="1" xfId="0" applyNumberFormat="1" applyFont="1" applyFill="1" applyBorder="1" applyAlignment="1">
      <alignment horizontal="center" vertical="center" wrapText="1"/>
    </xf>
    <xf numFmtId="177" fontId="9" fillId="6" borderId="1" xfId="0" applyNumberFormat="1" applyFont="1" applyFill="1" applyBorder="1" applyAlignment="1">
      <alignment horizontal="center" vertical="center" wrapText="1"/>
    </xf>
    <xf numFmtId="178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3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9" fillId="6" borderId="1" xfId="0" applyNumberFormat="1" applyFont="1" applyFill="1" applyBorder="1" applyAlignment="1">
      <alignment horizontal="right" vertical="center" wrapText="1"/>
    </xf>
    <xf numFmtId="176" fontId="5" fillId="5" borderId="1" xfId="0" applyNumberFormat="1" applyFont="1" applyFill="1" applyBorder="1" applyAlignment="1">
      <alignment horizontal="right" vertical="center"/>
    </xf>
    <xf numFmtId="176" fontId="7" fillId="5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vertical="center"/>
    </xf>
    <xf numFmtId="0" fontId="7" fillId="0" borderId="5" xfId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9" fillId="6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7" borderId="1" xfId="0" applyNumberFormat="1" applyFont="1" applyFill="1" applyBorder="1" applyAlignment="1">
      <alignment horizontal="right" vertical="center"/>
    </xf>
    <xf numFmtId="176" fontId="5" fillId="8" borderId="1" xfId="0" applyNumberFormat="1" applyFont="1" applyFill="1" applyBorder="1" applyAlignment="1">
      <alignment horizontal="right" vertical="center"/>
    </xf>
    <xf numFmtId="176" fontId="5" fillId="9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6" fontId="5" fillId="10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vertical="center" wrapText="1"/>
    </xf>
    <xf numFmtId="0" fontId="0" fillId="8" borderId="0" xfId="0" applyFill="1">
      <alignment vertical="center"/>
    </xf>
    <xf numFmtId="49" fontId="6" fillId="8" borderId="1" xfId="0" applyNumberFormat="1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/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8">
    <cellStyle name="常规" xfId="0" builtinId="0"/>
    <cellStyle name="常规 5" xfId="1"/>
    <cellStyle name="常规 5 2" xfId="4"/>
    <cellStyle name="常规_报价单改1009" xfId="2"/>
    <cellStyle name="超链接" xfId="6" builtinId="8" hidden="1"/>
    <cellStyle name="千位分隔 2" xfId="3"/>
    <cellStyle name="千位分隔 2 2" xfId="5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zoomScalePageLayoutView="80" workbookViewId="0">
      <pane ySplit="5" topLeftCell="A16" activePane="bottomLeft" state="frozen"/>
      <selection pane="bottomLeft" activeCell="E183" sqref="E183"/>
    </sheetView>
  </sheetViews>
  <sheetFormatPr defaultColWidth="46.77734375" defaultRowHeight="13.8"/>
  <cols>
    <col min="1" max="1" width="34.44140625" customWidth="1"/>
    <col min="2" max="2" width="34.6640625" customWidth="1"/>
    <col min="3" max="3" width="43.33203125" customWidth="1"/>
    <col min="4" max="4" width="6.6640625" customWidth="1"/>
    <col min="5" max="5" width="8.44140625" customWidth="1"/>
    <col min="6" max="6" width="9.109375" customWidth="1"/>
    <col min="7" max="7" width="7.77734375" customWidth="1"/>
    <col min="8" max="8" width="23.109375" customWidth="1"/>
    <col min="9" max="9" width="27.109375" customWidth="1"/>
    <col min="10" max="10" width="25.6640625" customWidth="1"/>
  </cols>
  <sheetData>
    <row r="1" spans="1:10" ht="23.55" customHeight="1">
      <c r="A1" s="33" t="s">
        <v>206</v>
      </c>
      <c r="B1" s="34"/>
      <c r="C1" s="34"/>
      <c r="D1" s="45"/>
      <c r="E1" s="45"/>
      <c r="F1" s="46"/>
      <c r="G1" s="46"/>
      <c r="H1" s="47"/>
      <c r="I1" s="47"/>
      <c r="J1" s="46"/>
    </row>
    <row r="2" spans="1:10">
      <c r="A2" s="33" t="s">
        <v>314</v>
      </c>
      <c r="B2" s="34"/>
      <c r="C2" s="34"/>
      <c r="D2" s="45"/>
      <c r="E2" s="45"/>
      <c r="F2" s="46"/>
      <c r="G2" s="46"/>
      <c r="H2" s="47"/>
      <c r="I2" s="47"/>
      <c r="J2" s="46"/>
    </row>
    <row r="3" spans="1:10" ht="23.55" customHeight="1">
      <c r="A3" s="33" t="s">
        <v>88</v>
      </c>
      <c r="B3" s="34"/>
      <c r="C3" s="34"/>
      <c r="D3" s="45"/>
      <c r="E3" s="45"/>
      <c r="F3" s="46"/>
      <c r="G3" s="46"/>
      <c r="H3" s="47"/>
      <c r="I3" s="47"/>
      <c r="J3" s="46"/>
    </row>
    <row r="4" spans="1:10" ht="23.55" customHeight="1">
      <c r="A4" s="33" t="s">
        <v>317</v>
      </c>
      <c r="B4" s="34"/>
      <c r="C4" s="34"/>
      <c r="D4" s="45"/>
      <c r="E4" s="45"/>
      <c r="F4" s="46"/>
      <c r="G4" s="46"/>
      <c r="H4" s="47"/>
      <c r="I4" s="47"/>
      <c r="J4" s="46"/>
    </row>
    <row r="5" spans="1:10" ht="23.55" customHeight="1">
      <c r="A5" s="10" t="s">
        <v>126</v>
      </c>
      <c r="B5" s="23" t="s">
        <v>0</v>
      </c>
      <c r="C5" s="23" t="s">
        <v>245</v>
      </c>
      <c r="D5" s="23" t="s">
        <v>118</v>
      </c>
      <c r="E5" s="23" t="s">
        <v>115</v>
      </c>
      <c r="F5" s="10" t="s">
        <v>1</v>
      </c>
      <c r="G5" s="10" t="s">
        <v>116</v>
      </c>
      <c r="H5" s="39" t="s">
        <v>117</v>
      </c>
      <c r="I5" s="39" t="s">
        <v>2</v>
      </c>
      <c r="J5" s="10" t="s">
        <v>3</v>
      </c>
    </row>
    <row r="6" spans="1:10">
      <c r="A6" s="11" t="s">
        <v>114</v>
      </c>
      <c r="B6" s="101" t="s">
        <v>244</v>
      </c>
      <c r="C6" s="102"/>
      <c r="D6" s="15">
        <v>1</v>
      </c>
      <c r="E6" s="15" t="s">
        <v>119</v>
      </c>
      <c r="F6" s="8">
        <v>1</v>
      </c>
      <c r="G6" s="8" t="s">
        <v>120</v>
      </c>
      <c r="H6" s="40">
        <f>机票明细!E44</f>
        <v>767000</v>
      </c>
      <c r="I6" s="40">
        <f>D6*F6*H6</f>
        <v>767000</v>
      </c>
      <c r="J6" s="8"/>
    </row>
    <row r="7" spans="1:10">
      <c r="A7" s="108"/>
      <c r="B7" s="108"/>
      <c r="C7" s="108"/>
      <c r="D7" s="108"/>
      <c r="E7" s="108"/>
      <c r="F7" s="108"/>
      <c r="G7" s="108"/>
      <c r="H7" s="108"/>
      <c r="I7" s="52">
        <f>I6</f>
        <v>767000</v>
      </c>
      <c r="J7" s="9"/>
    </row>
    <row r="8" spans="1:10">
      <c r="A8" s="103" t="s">
        <v>251</v>
      </c>
      <c r="B8" s="103" t="s">
        <v>249</v>
      </c>
      <c r="C8" s="48" t="s">
        <v>246</v>
      </c>
      <c r="D8" s="49">
        <v>53</v>
      </c>
      <c r="E8" s="27" t="s">
        <v>121</v>
      </c>
      <c r="F8" s="28">
        <v>4</v>
      </c>
      <c r="G8" s="27" t="s">
        <v>122</v>
      </c>
      <c r="H8" s="50">
        <v>1200</v>
      </c>
      <c r="I8" s="41">
        <f>D8*F8*H8</f>
        <v>254400</v>
      </c>
      <c r="J8" s="29"/>
    </row>
    <row r="9" spans="1:10">
      <c r="A9" s="104"/>
      <c r="B9" s="104"/>
      <c r="C9" s="48" t="s">
        <v>247</v>
      </c>
      <c r="D9" s="49">
        <v>20</v>
      </c>
      <c r="E9" s="27" t="s">
        <v>121</v>
      </c>
      <c r="F9" s="28">
        <v>4</v>
      </c>
      <c r="G9" s="27" t="s">
        <v>122</v>
      </c>
      <c r="H9" s="50">
        <v>1500</v>
      </c>
      <c r="I9" s="41">
        <f t="shared" ref="I9:I15" si="0">D9*F9*H9</f>
        <v>120000</v>
      </c>
      <c r="J9" s="29"/>
    </row>
    <row r="10" spans="1:10">
      <c r="A10" s="104"/>
      <c r="B10" s="105"/>
      <c r="C10" s="48" t="s">
        <v>248</v>
      </c>
      <c r="D10" s="49">
        <v>10</v>
      </c>
      <c r="E10" s="27" t="s">
        <v>121</v>
      </c>
      <c r="F10" s="28">
        <v>4</v>
      </c>
      <c r="G10" s="27" t="s">
        <v>122</v>
      </c>
      <c r="H10" s="50">
        <v>1800</v>
      </c>
      <c r="I10" s="41">
        <f t="shared" si="0"/>
        <v>72000</v>
      </c>
      <c r="J10" s="29"/>
    </row>
    <row r="11" spans="1:10">
      <c r="A11" s="104"/>
      <c r="B11" s="103" t="s">
        <v>250</v>
      </c>
      <c r="C11" s="48" t="s">
        <v>246</v>
      </c>
      <c r="D11" s="49">
        <v>27</v>
      </c>
      <c r="E11" s="27" t="s">
        <v>121</v>
      </c>
      <c r="F11" s="28">
        <v>4</v>
      </c>
      <c r="G11" s="27" t="s">
        <v>122</v>
      </c>
      <c r="H11" s="50">
        <v>1100</v>
      </c>
      <c r="I11" s="41">
        <f t="shared" si="0"/>
        <v>118800</v>
      </c>
      <c r="J11" s="29"/>
    </row>
    <row r="12" spans="1:10">
      <c r="A12" s="104"/>
      <c r="B12" s="104"/>
      <c r="C12" s="48" t="s">
        <v>247</v>
      </c>
      <c r="D12" s="49">
        <v>20</v>
      </c>
      <c r="E12" s="27" t="s">
        <v>121</v>
      </c>
      <c r="F12" s="28">
        <v>4</v>
      </c>
      <c r="G12" s="27" t="s">
        <v>122</v>
      </c>
      <c r="H12" s="50">
        <v>1400</v>
      </c>
      <c r="I12" s="41">
        <f t="shared" si="0"/>
        <v>112000</v>
      </c>
      <c r="J12" s="29"/>
    </row>
    <row r="13" spans="1:10">
      <c r="A13" s="104"/>
      <c r="B13" s="104"/>
      <c r="C13" s="51" t="s">
        <v>248</v>
      </c>
      <c r="D13" s="49">
        <v>8</v>
      </c>
      <c r="E13" s="27" t="s">
        <v>121</v>
      </c>
      <c r="F13" s="28">
        <v>4</v>
      </c>
      <c r="G13" s="27" t="s">
        <v>122</v>
      </c>
      <c r="H13" s="50">
        <v>1600</v>
      </c>
      <c r="I13" s="41">
        <f t="shared" si="0"/>
        <v>51200</v>
      </c>
      <c r="J13" s="29"/>
    </row>
    <row r="14" spans="1:10">
      <c r="A14" s="104"/>
      <c r="B14" s="29" t="s">
        <v>264</v>
      </c>
      <c r="C14" s="51" t="s">
        <v>265</v>
      </c>
      <c r="D14" s="49">
        <v>7</v>
      </c>
      <c r="E14" s="27" t="s">
        <v>266</v>
      </c>
      <c r="F14" s="28">
        <v>1</v>
      </c>
      <c r="G14" s="27"/>
      <c r="H14" s="50">
        <v>1200</v>
      </c>
      <c r="I14" s="41">
        <f t="shared" si="0"/>
        <v>8400</v>
      </c>
      <c r="J14" s="29"/>
    </row>
    <row r="15" spans="1:10">
      <c r="A15" s="104"/>
      <c r="B15" s="29" t="s">
        <v>261</v>
      </c>
      <c r="C15" s="48" t="s">
        <v>262</v>
      </c>
      <c r="D15" s="49">
        <v>2</v>
      </c>
      <c r="E15" s="27" t="s">
        <v>263</v>
      </c>
      <c r="F15" s="28">
        <v>1</v>
      </c>
      <c r="G15" s="27" t="s">
        <v>263</v>
      </c>
      <c r="H15" s="50">
        <v>50000</v>
      </c>
      <c r="I15" s="41">
        <f t="shared" si="0"/>
        <v>100000</v>
      </c>
      <c r="J15" s="29"/>
    </row>
    <row r="16" spans="1:10" ht="27.6">
      <c r="A16" s="105"/>
      <c r="B16" s="35" t="s">
        <v>252</v>
      </c>
      <c r="C16" s="25" t="s">
        <v>311</v>
      </c>
      <c r="D16" s="26">
        <v>220</v>
      </c>
      <c r="E16" s="27" t="s">
        <v>123</v>
      </c>
      <c r="F16" s="28">
        <v>2</v>
      </c>
      <c r="G16" s="27" t="s">
        <v>124</v>
      </c>
      <c r="H16" s="41">
        <v>580</v>
      </c>
      <c r="I16" s="41">
        <f t="shared" ref="I16" si="1">D16*F16*H16</f>
        <v>255200</v>
      </c>
      <c r="J16" s="29" t="s">
        <v>125</v>
      </c>
    </row>
    <row r="17" spans="1:10">
      <c r="A17" s="108" t="s">
        <v>130</v>
      </c>
      <c r="B17" s="108"/>
      <c r="C17" s="108"/>
      <c r="D17" s="108"/>
      <c r="E17" s="108"/>
      <c r="F17" s="108"/>
      <c r="G17" s="108"/>
      <c r="H17" s="108"/>
      <c r="I17" s="52">
        <f>SUM(I8:I16)</f>
        <v>1092000</v>
      </c>
      <c r="J17" s="9"/>
    </row>
    <row r="18" spans="1:10">
      <c r="A18" s="103" t="s">
        <v>127</v>
      </c>
      <c r="B18" s="103" t="s">
        <v>253</v>
      </c>
      <c r="C18" s="24" t="s">
        <v>254</v>
      </c>
      <c r="D18" s="26">
        <v>23</v>
      </c>
      <c r="E18" s="27" t="s">
        <v>128</v>
      </c>
      <c r="F18" s="28">
        <v>1</v>
      </c>
      <c r="G18" s="27" t="s">
        <v>124</v>
      </c>
      <c r="H18" s="41">
        <v>4500</v>
      </c>
      <c r="I18" s="41">
        <f t="shared" ref="I18:I21" si="2">D18*F18*H18</f>
        <v>103500</v>
      </c>
      <c r="J18" s="22"/>
    </row>
    <row r="19" spans="1:10">
      <c r="A19" s="104"/>
      <c r="B19" s="104"/>
      <c r="C19" s="24" t="s">
        <v>303</v>
      </c>
      <c r="D19" s="26">
        <v>1</v>
      </c>
      <c r="E19" s="27" t="s">
        <v>304</v>
      </c>
      <c r="F19" s="28">
        <v>1</v>
      </c>
      <c r="G19" s="27" t="s">
        <v>304</v>
      </c>
      <c r="H19" s="41">
        <v>15000</v>
      </c>
      <c r="I19" s="41">
        <f t="shared" si="2"/>
        <v>15000</v>
      </c>
      <c r="J19" s="22"/>
    </row>
    <row r="20" spans="1:10">
      <c r="A20" s="104"/>
      <c r="B20" s="104"/>
      <c r="C20" s="24" t="s">
        <v>369</v>
      </c>
      <c r="D20" s="26">
        <v>100</v>
      </c>
      <c r="E20" s="27" t="s">
        <v>370</v>
      </c>
      <c r="F20" s="28">
        <v>1</v>
      </c>
      <c r="G20" s="27" t="s">
        <v>371</v>
      </c>
      <c r="H20" s="41">
        <v>298</v>
      </c>
      <c r="I20" s="41">
        <f t="shared" si="2"/>
        <v>29800</v>
      </c>
      <c r="J20" s="22"/>
    </row>
    <row r="21" spans="1:10">
      <c r="A21" s="105"/>
      <c r="B21" s="105"/>
      <c r="C21" s="24" t="s">
        <v>255</v>
      </c>
      <c r="D21" s="26">
        <v>1</v>
      </c>
      <c r="E21" s="27" t="s">
        <v>256</v>
      </c>
      <c r="F21" s="28">
        <v>1</v>
      </c>
      <c r="G21" s="27" t="s">
        <v>257</v>
      </c>
      <c r="H21" s="41">
        <v>4000</v>
      </c>
      <c r="I21" s="41">
        <f t="shared" si="2"/>
        <v>4000</v>
      </c>
      <c r="J21" s="22"/>
    </row>
    <row r="22" spans="1:10">
      <c r="A22" s="108" t="s">
        <v>129</v>
      </c>
      <c r="B22" s="108"/>
      <c r="C22" s="108"/>
      <c r="D22" s="108"/>
      <c r="E22" s="108"/>
      <c r="F22" s="108"/>
      <c r="G22" s="108"/>
      <c r="H22" s="108"/>
      <c r="I22" s="52">
        <f>I18+I19+I21</f>
        <v>122500</v>
      </c>
      <c r="J22" s="9"/>
    </row>
    <row r="23" spans="1:10">
      <c r="A23" s="30" t="s">
        <v>131</v>
      </c>
      <c r="B23" s="35" t="s">
        <v>133</v>
      </c>
      <c r="C23" s="25" t="s">
        <v>134</v>
      </c>
      <c r="D23" s="26">
        <v>220</v>
      </c>
      <c r="E23" s="27" t="s">
        <v>123</v>
      </c>
      <c r="F23" s="28">
        <v>1</v>
      </c>
      <c r="G23" s="27" t="s">
        <v>124</v>
      </c>
      <c r="H23" s="41">
        <v>268</v>
      </c>
      <c r="I23" s="41">
        <f t="shared" ref="I23" si="3">D23*F23*H23</f>
        <v>58960</v>
      </c>
      <c r="J23" s="29"/>
    </row>
    <row r="24" spans="1:10">
      <c r="A24" s="108" t="s">
        <v>132</v>
      </c>
      <c r="B24" s="108"/>
      <c r="C24" s="108"/>
      <c r="D24" s="108"/>
      <c r="E24" s="108"/>
      <c r="F24" s="108"/>
      <c r="G24" s="108"/>
      <c r="H24" s="108"/>
      <c r="I24" s="52">
        <f>SUM(I23:I23)</f>
        <v>58960</v>
      </c>
      <c r="J24" s="9"/>
    </row>
    <row r="25" spans="1:10">
      <c r="A25" s="106" t="s">
        <v>194</v>
      </c>
      <c r="B25" s="4" t="s">
        <v>279</v>
      </c>
      <c r="C25" s="4"/>
      <c r="D25" s="16"/>
      <c r="E25" s="16"/>
      <c r="F25" s="5"/>
      <c r="G25" s="5"/>
      <c r="H25" s="42"/>
      <c r="I25" s="42"/>
      <c r="J25" s="5"/>
    </row>
    <row r="26" spans="1:10">
      <c r="A26" s="106"/>
      <c r="B26" s="20" t="s">
        <v>318</v>
      </c>
      <c r="C26" s="20" t="s">
        <v>320</v>
      </c>
      <c r="D26" s="8">
        <v>1</v>
      </c>
      <c r="E26" s="8" t="s">
        <v>319</v>
      </c>
      <c r="F26" s="8">
        <v>1</v>
      </c>
      <c r="G26" s="8"/>
      <c r="H26" s="40">
        <v>12000</v>
      </c>
      <c r="I26" s="40">
        <f>D26*F26*H26</f>
        <v>12000</v>
      </c>
      <c r="J26" s="8"/>
    </row>
    <row r="27" spans="1:10">
      <c r="A27" s="106"/>
      <c r="B27" s="20" t="s">
        <v>280</v>
      </c>
      <c r="C27" s="20" t="s">
        <v>321</v>
      </c>
      <c r="D27" s="8">
        <v>1</v>
      </c>
      <c r="E27" s="8" t="s">
        <v>91</v>
      </c>
      <c r="F27" s="11">
        <v>3</v>
      </c>
      <c r="G27" s="8" t="s">
        <v>259</v>
      </c>
      <c r="H27" s="40">
        <v>8000</v>
      </c>
      <c r="I27" s="40">
        <f t="shared" ref="I27:I28" si="4">D27*F27*H27</f>
        <v>24000</v>
      </c>
      <c r="J27" s="8"/>
    </row>
    <row r="28" spans="1:10">
      <c r="A28" s="106"/>
      <c r="B28" s="20" t="s">
        <v>135</v>
      </c>
      <c r="C28" s="20" t="s">
        <v>322</v>
      </c>
      <c r="D28" s="8">
        <v>5</v>
      </c>
      <c r="E28" s="8" t="s">
        <v>92</v>
      </c>
      <c r="F28" s="11">
        <v>1</v>
      </c>
      <c r="G28" s="8"/>
      <c r="H28" s="40">
        <v>800</v>
      </c>
      <c r="I28" s="40">
        <f t="shared" si="4"/>
        <v>4000</v>
      </c>
      <c r="J28" s="8"/>
    </row>
    <row r="29" spans="1:10">
      <c r="A29" s="106"/>
      <c r="B29" s="4" t="s">
        <v>93</v>
      </c>
      <c r="C29" s="4"/>
      <c r="D29" s="16"/>
      <c r="E29" s="16"/>
      <c r="F29" s="5"/>
      <c r="G29" s="5"/>
      <c r="H29" s="42"/>
      <c r="I29" s="42"/>
      <c r="J29" s="5"/>
    </row>
    <row r="30" spans="1:10">
      <c r="A30" s="106"/>
      <c r="B30" s="20" t="s">
        <v>112</v>
      </c>
      <c r="C30" s="20" t="s">
        <v>324</v>
      </c>
      <c r="D30" s="8">
        <v>1</v>
      </c>
      <c r="E30" s="8" t="s">
        <v>92</v>
      </c>
      <c r="F30" s="11">
        <v>1</v>
      </c>
      <c r="G30" s="8"/>
      <c r="H30" s="40">
        <v>13000</v>
      </c>
      <c r="I30" s="40">
        <f t="shared" ref="I30:I34" si="5">D30*F30*H30</f>
        <v>13000</v>
      </c>
      <c r="J30" s="8"/>
    </row>
    <row r="31" spans="1:10">
      <c r="A31" s="106"/>
      <c r="B31" s="20" t="s">
        <v>325</v>
      </c>
      <c r="C31" s="20" t="s">
        <v>90</v>
      </c>
      <c r="D31" s="8">
        <v>1</v>
      </c>
      <c r="E31" s="8" t="s">
        <v>319</v>
      </c>
      <c r="F31" s="11">
        <v>1</v>
      </c>
      <c r="G31" s="8"/>
      <c r="H31" s="40">
        <v>6000</v>
      </c>
      <c r="I31" s="40">
        <f t="shared" si="5"/>
        <v>6000</v>
      </c>
      <c r="J31" s="8"/>
    </row>
    <row r="32" spans="1:10">
      <c r="A32" s="106"/>
      <c r="B32" s="20" t="s">
        <v>270</v>
      </c>
      <c r="C32" s="20"/>
      <c r="D32" s="8">
        <v>1</v>
      </c>
      <c r="E32" s="8" t="s">
        <v>269</v>
      </c>
      <c r="F32" s="11">
        <v>1</v>
      </c>
      <c r="G32" s="8"/>
      <c r="H32" s="40">
        <v>10000</v>
      </c>
      <c r="I32" s="40">
        <f t="shared" si="5"/>
        <v>10000</v>
      </c>
      <c r="J32" s="8"/>
    </row>
    <row r="33" spans="1:10">
      <c r="A33" s="106"/>
      <c r="B33" s="20" t="s">
        <v>272</v>
      </c>
      <c r="C33" s="20"/>
      <c r="D33" s="8">
        <v>1</v>
      </c>
      <c r="E33" s="8" t="s">
        <v>269</v>
      </c>
      <c r="F33" s="11">
        <v>1</v>
      </c>
      <c r="G33" s="8"/>
      <c r="H33" s="40">
        <v>15000</v>
      </c>
      <c r="I33" s="40">
        <f t="shared" si="5"/>
        <v>15000</v>
      </c>
      <c r="J33" s="8"/>
    </row>
    <row r="34" spans="1:10">
      <c r="A34" s="106"/>
      <c r="B34" s="20" t="s">
        <v>271</v>
      </c>
      <c r="C34" s="20"/>
      <c r="D34" s="8">
        <v>1</v>
      </c>
      <c r="E34" s="8" t="s">
        <v>269</v>
      </c>
      <c r="F34" s="11">
        <v>1</v>
      </c>
      <c r="G34" s="8"/>
      <c r="H34" s="40">
        <v>10000</v>
      </c>
      <c r="I34" s="40">
        <f t="shared" si="5"/>
        <v>10000</v>
      </c>
      <c r="J34" s="8"/>
    </row>
    <row r="35" spans="1:10">
      <c r="A35" s="106"/>
      <c r="B35" s="4" t="s">
        <v>97</v>
      </c>
      <c r="C35" s="4"/>
      <c r="D35" s="16"/>
      <c r="E35" s="16"/>
      <c r="F35" s="5"/>
      <c r="G35" s="5"/>
      <c r="H35" s="42"/>
      <c r="I35" s="42"/>
      <c r="J35" s="5"/>
    </row>
    <row r="36" spans="1:10">
      <c r="A36" s="106"/>
      <c r="B36" s="20" t="s">
        <v>326</v>
      </c>
      <c r="C36" s="20" t="s">
        <v>98</v>
      </c>
      <c r="D36" s="8">
        <v>108</v>
      </c>
      <c r="E36" s="8" t="s">
        <v>89</v>
      </c>
      <c r="F36" s="11">
        <v>1</v>
      </c>
      <c r="G36" s="8"/>
      <c r="H36" s="40">
        <v>120</v>
      </c>
      <c r="I36" s="40">
        <f>H36*D36*F36</f>
        <v>12960</v>
      </c>
      <c r="J36" s="8"/>
    </row>
    <row r="37" spans="1:10">
      <c r="A37" s="106"/>
      <c r="B37" s="20" t="s">
        <v>110</v>
      </c>
      <c r="C37" s="20" t="s">
        <v>99</v>
      </c>
      <c r="D37" s="8">
        <v>108</v>
      </c>
      <c r="E37" s="8" t="s">
        <v>89</v>
      </c>
      <c r="F37" s="11">
        <v>1</v>
      </c>
      <c r="G37" s="8"/>
      <c r="H37" s="40">
        <v>50</v>
      </c>
      <c r="I37" s="40">
        <f t="shared" ref="I37:I41" si="6">H37*D37*F37</f>
        <v>5400</v>
      </c>
      <c r="J37" s="8"/>
    </row>
    <row r="38" spans="1:10">
      <c r="A38" s="106"/>
      <c r="B38" s="20" t="s">
        <v>111</v>
      </c>
      <c r="C38" s="20" t="s">
        <v>100</v>
      </c>
      <c r="D38" s="8">
        <v>120</v>
      </c>
      <c r="E38" s="8" t="s">
        <v>89</v>
      </c>
      <c r="F38" s="11">
        <v>1</v>
      </c>
      <c r="G38" s="8"/>
      <c r="H38" s="40">
        <v>25</v>
      </c>
      <c r="I38" s="40">
        <f t="shared" si="6"/>
        <v>3000</v>
      </c>
      <c r="J38" s="8"/>
    </row>
    <row r="39" spans="1:10">
      <c r="A39" s="106"/>
      <c r="B39" s="20" t="s">
        <v>273</v>
      </c>
      <c r="C39" s="20" t="s">
        <v>101</v>
      </c>
      <c r="D39" s="8">
        <v>1</v>
      </c>
      <c r="E39" s="8" t="s">
        <v>94</v>
      </c>
      <c r="F39" s="11">
        <v>1</v>
      </c>
      <c r="G39" s="8"/>
      <c r="H39" s="40">
        <v>8000</v>
      </c>
      <c r="I39" s="40">
        <f t="shared" si="6"/>
        <v>8000</v>
      </c>
      <c r="J39" s="8"/>
    </row>
    <row r="40" spans="1:10">
      <c r="A40" s="106"/>
      <c r="B40" s="20" t="s">
        <v>327</v>
      </c>
      <c r="C40" s="20" t="s">
        <v>102</v>
      </c>
      <c r="D40" s="8">
        <v>1</v>
      </c>
      <c r="E40" s="8" t="s">
        <v>94</v>
      </c>
      <c r="F40" s="11">
        <v>1</v>
      </c>
      <c r="G40" s="8"/>
      <c r="H40" s="40">
        <v>12000</v>
      </c>
      <c r="I40" s="40">
        <f t="shared" si="6"/>
        <v>12000</v>
      </c>
      <c r="J40" s="8"/>
    </row>
    <row r="41" spans="1:10">
      <c r="A41" s="106"/>
      <c r="B41" s="20" t="s">
        <v>328</v>
      </c>
      <c r="C41" s="20" t="s">
        <v>103</v>
      </c>
      <c r="D41" s="8">
        <v>25.5</v>
      </c>
      <c r="E41" s="8" t="s">
        <v>89</v>
      </c>
      <c r="F41" s="11">
        <v>1</v>
      </c>
      <c r="G41" s="8"/>
      <c r="H41" s="40">
        <v>220</v>
      </c>
      <c r="I41" s="40">
        <f t="shared" si="6"/>
        <v>5610</v>
      </c>
      <c r="J41" s="8"/>
    </row>
    <row r="42" spans="1:10">
      <c r="A42" s="106"/>
      <c r="B42" s="20" t="s">
        <v>329</v>
      </c>
      <c r="C42" s="20" t="s">
        <v>330</v>
      </c>
      <c r="D42" s="8">
        <v>1</v>
      </c>
      <c r="E42" s="8" t="s">
        <v>319</v>
      </c>
      <c r="F42" s="11">
        <v>1</v>
      </c>
      <c r="G42" s="8"/>
      <c r="H42" s="40">
        <v>20000</v>
      </c>
      <c r="I42" s="40">
        <v>0</v>
      </c>
      <c r="J42" s="8"/>
    </row>
    <row r="43" spans="1:10">
      <c r="A43" s="106"/>
      <c r="B43" s="4" t="s">
        <v>104</v>
      </c>
      <c r="C43" s="4"/>
      <c r="D43" s="16"/>
      <c r="E43" s="16"/>
      <c r="F43" s="5"/>
      <c r="G43" s="5"/>
      <c r="H43" s="42"/>
      <c r="I43" s="42"/>
      <c r="J43" s="5"/>
    </row>
    <row r="44" spans="1:10">
      <c r="A44" s="106"/>
      <c r="B44" s="107" t="s">
        <v>105</v>
      </c>
      <c r="C44" s="20" t="s">
        <v>106</v>
      </c>
      <c r="D44" s="15">
        <v>1</v>
      </c>
      <c r="E44" s="8" t="s">
        <v>94</v>
      </c>
      <c r="F44" s="11">
        <v>1</v>
      </c>
      <c r="G44" s="8"/>
      <c r="H44" s="40">
        <v>16000</v>
      </c>
      <c r="I44" s="40">
        <f>D44*F44*H44</f>
        <v>16000</v>
      </c>
      <c r="J44" s="8"/>
    </row>
    <row r="45" spans="1:10">
      <c r="A45" s="106"/>
      <c r="B45" s="107"/>
      <c r="C45" s="20" t="s">
        <v>107</v>
      </c>
      <c r="D45" s="15">
        <v>1</v>
      </c>
      <c r="E45" s="8" t="s">
        <v>94</v>
      </c>
      <c r="F45" s="11">
        <v>1</v>
      </c>
      <c r="G45" s="8"/>
      <c r="H45" s="40">
        <v>6000</v>
      </c>
      <c r="I45" s="40">
        <f t="shared" ref="I45:I46" si="7">D45*F45*H45</f>
        <v>6000</v>
      </c>
      <c r="J45" s="8"/>
    </row>
    <row r="46" spans="1:10">
      <c r="A46" s="106"/>
      <c r="B46" s="20" t="s">
        <v>108</v>
      </c>
      <c r="C46" s="20" t="s">
        <v>109</v>
      </c>
      <c r="D46" s="15">
        <v>1</v>
      </c>
      <c r="E46" s="8" t="s">
        <v>94</v>
      </c>
      <c r="F46" s="11">
        <v>1</v>
      </c>
      <c r="G46" s="8"/>
      <c r="H46" s="40">
        <v>45000</v>
      </c>
      <c r="I46" s="40">
        <f t="shared" si="7"/>
        <v>45000</v>
      </c>
      <c r="J46" s="8"/>
    </row>
    <row r="47" spans="1:10">
      <c r="A47" s="108" t="s">
        <v>25</v>
      </c>
      <c r="B47" s="108"/>
      <c r="C47" s="108"/>
      <c r="D47" s="108"/>
      <c r="E47" s="108"/>
      <c r="F47" s="108"/>
      <c r="G47" s="108"/>
      <c r="H47" s="108"/>
      <c r="I47" s="52">
        <f>SUM(I25:I46)</f>
        <v>207970</v>
      </c>
      <c r="J47" s="9"/>
    </row>
    <row r="48" spans="1:10">
      <c r="A48" s="106" t="s">
        <v>193</v>
      </c>
      <c r="B48" s="18" t="s">
        <v>30</v>
      </c>
      <c r="C48" s="7"/>
      <c r="D48" s="13"/>
      <c r="E48" s="13"/>
      <c r="F48" s="13"/>
      <c r="G48" s="13"/>
      <c r="H48" s="43"/>
      <c r="I48" s="43"/>
      <c r="J48" s="14"/>
    </row>
    <row r="49" spans="1:10">
      <c r="A49" s="106"/>
      <c r="B49" s="20" t="s">
        <v>267</v>
      </c>
      <c r="C49" s="20"/>
      <c r="D49" s="8">
        <v>1</v>
      </c>
      <c r="E49" s="15" t="s">
        <v>136</v>
      </c>
      <c r="F49" s="11">
        <v>1</v>
      </c>
      <c r="G49" s="8"/>
      <c r="H49" s="40">
        <v>60000</v>
      </c>
      <c r="I49" s="40">
        <f>D49*F49*H49</f>
        <v>60000</v>
      </c>
      <c r="J49" s="8"/>
    </row>
    <row r="50" spans="1:10">
      <c r="A50" s="106"/>
      <c r="B50" s="20" t="s">
        <v>268</v>
      </c>
      <c r="C50" s="20"/>
      <c r="D50" s="8">
        <v>1</v>
      </c>
      <c r="E50" s="15" t="s">
        <v>269</v>
      </c>
      <c r="F50" s="11">
        <v>1</v>
      </c>
      <c r="G50" s="8"/>
      <c r="H50" s="40">
        <v>130000</v>
      </c>
      <c r="I50" s="40">
        <f t="shared" ref="I50:I52" si="8">D50*F50*H50</f>
        <v>130000</v>
      </c>
      <c r="J50" s="8"/>
    </row>
    <row r="51" spans="1:10">
      <c r="A51" s="106"/>
      <c r="B51" s="2" t="s">
        <v>31</v>
      </c>
      <c r="C51" s="2"/>
      <c r="D51" s="8"/>
      <c r="E51" s="8"/>
      <c r="F51" s="8"/>
      <c r="G51" s="8"/>
      <c r="H51" s="40"/>
      <c r="I51" s="40">
        <f t="shared" si="8"/>
        <v>0</v>
      </c>
      <c r="J51" s="8"/>
    </row>
    <row r="52" spans="1:10" ht="27.6">
      <c r="A52" s="106"/>
      <c r="B52" s="19" t="s">
        <v>49</v>
      </c>
      <c r="C52" s="20"/>
      <c r="D52" s="8">
        <v>8</v>
      </c>
      <c r="E52" s="15" t="s">
        <v>136</v>
      </c>
      <c r="F52" s="8">
        <v>1</v>
      </c>
      <c r="G52" s="8"/>
      <c r="H52" s="40">
        <v>1000</v>
      </c>
      <c r="I52" s="40">
        <f t="shared" si="8"/>
        <v>8000</v>
      </c>
      <c r="J52" s="8"/>
    </row>
    <row r="53" spans="1:10" ht="27.6">
      <c r="A53" s="106"/>
      <c r="B53" s="19" t="s">
        <v>50</v>
      </c>
      <c r="C53" s="20"/>
      <c r="D53" s="8">
        <v>1</v>
      </c>
      <c r="E53" s="15" t="s">
        <v>136</v>
      </c>
      <c r="F53" s="8">
        <v>1</v>
      </c>
      <c r="G53" s="8"/>
      <c r="H53" s="40">
        <v>1500</v>
      </c>
      <c r="I53" s="40">
        <f t="shared" ref="I53:I60" si="9">D53*F53*H53</f>
        <v>1500</v>
      </c>
      <c r="J53" s="8"/>
    </row>
    <row r="54" spans="1:10">
      <c r="A54" s="106"/>
      <c r="B54" s="20" t="s">
        <v>33</v>
      </c>
      <c r="C54" s="20"/>
      <c r="D54" s="8"/>
      <c r="E54" s="15"/>
      <c r="F54" s="8"/>
      <c r="G54" s="8"/>
      <c r="H54" s="40"/>
      <c r="I54" s="40">
        <f t="shared" si="9"/>
        <v>0</v>
      </c>
      <c r="J54" s="8"/>
    </row>
    <row r="55" spans="1:10" ht="27.6">
      <c r="A55" s="106"/>
      <c r="B55" s="19" t="s">
        <v>34</v>
      </c>
      <c r="C55" s="20"/>
      <c r="D55" s="8">
        <v>16</v>
      </c>
      <c r="E55" s="15" t="s">
        <v>138</v>
      </c>
      <c r="F55" s="8">
        <v>1</v>
      </c>
      <c r="G55" s="8"/>
      <c r="H55" s="40">
        <v>500</v>
      </c>
      <c r="I55" s="40">
        <f t="shared" si="9"/>
        <v>8000</v>
      </c>
      <c r="J55" s="8"/>
    </row>
    <row r="56" spans="1:10">
      <c r="A56" s="106"/>
      <c r="B56" s="19" t="s">
        <v>35</v>
      </c>
      <c r="C56" s="20"/>
      <c r="D56" s="8">
        <v>60</v>
      </c>
      <c r="E56" s="15" t="s">
        <v>138</v>
      </c>
      <c r="F56" s="8">
        <v>1</v>
      </c>
      <c r="G56" s="8"/>
      <c r="H56" s="40">
        <v>200</v>
      </c>
      <c r="I56" s="40">
        <f t="shared" si="9"/>
        <v>12000</v>
      </c>
      <c r="J56" s="8"/>
    </row>
    <row r="57" spans="1:10" ht="27.6">
      <c r="A57" s="106"/>
      <c r="B57" s="19" t="s">
        <v>51</v>
      </c>
      <c r="C57" s="20"/>
      <c r="D57" s="8">
        <v>1</v>
      </c>
      <c r="E57" s="15" t="s">
        <v>136</v>
      </c>
      <c r="F57" s="8">
        <v>1</v>
      </c>
      <c r="G57" s="8"/>
      <c r="H57" s="40">
        <v>2000</v>
      </c>
      <c r="I57" s="40">
        <f t="shared" si="9"/>
        <v>2000</v>
      </c>
      <c r="J57" s="8"/>
    </row>
    <row r="58" spans="1:10">
      <c r="A58" s="106"/>
      <c r="B58" s="19" t="s">
        <v>52</v>
      </c>
      <c r="C58" s="20"/>
      <c r="D58" s="8">
        <v>2</v>
      </c>
      <c r="E58" s="15" t="s">
        <v>138</v>
      </c>
      <c r="F58" s="8">
        <v>1</v>
      </c>
      <c r="G58" s="8"/>
      <c r="H58" s="40">
        <v>500</v>
      </c>
      <c r="I58" s="40">
        <f t="shared" si="9"/>
        <v>1000</v>
      </c>
      <c r="J58" s="8"/>
    </row>
    <row r="59" spans="1:10">
      <c r="A59" s="106"/>
      <c r="B59" s="19" t="s">
        <v>53</v>
      </c>
      <c r="C59" s="20"/>
      <c r="D59" s="8">
        <v>12</v>
      </c>
      <c r="E59" s="15" t="s">
        <v>139</v>
      </c>
      <c r="F59" s="8">
        <v>1</v>
      </c>
      <c r="G59" s="8"/>
      <c r="H59" s="40">
        <v>500</v>
      </c>
      <c r="I59" s="40">
        <f t="shared" si="9"/>
        <v>6000</v>
      </c>
      <c r="J59" s="8"/>
    </row>
    <row r="60" spans="1:10" ht="27.6">
      <c r="A60" s="106"/>
      <c r="B60" s="19" t="s">
        <v>54</v>
      </c>
      <c r="C60" s="20"/>
      <c r="D60" s="8">
        <v>1</v>
      </c>
      <c r="E60" s="15" t="s">
        <v>136</v>
      </c>
      <c r="F60" s="8">
        <v>1</v>
      </c>
      <c r="G60" s="8"/>
      <c r="H60" s="40">
        <v>500</v>
      </c>
      <c r="I60" s="40">
        <f t="shared" si="9"/>
        <v>500</v>
      </c>
      <c r="J60" s="8"/>
    </row>
    <row r="61" spans="1:10">
      <c r="A61" s="106"/>
      <c r="B61" s="4" t="s">
        <v>38</v>
      </c>
      <c r="C61" s="4"/>
      <c r="D61" s="16"/>
      <c r="E61" s="16"/>
      <c r="F61" s="5"/>
      <c r="G61" s="5"/>
      <c r="H61" s="42"/>
      <c r="I61" s="42"/>
      <c r="J61" s="5"/>
    </row>
    <row r="62" spans="1:10">
      <c r="A62" s="106"/>
      <c r="B62" s="20" t="s">
        <v>36</v>
      </c>
      <c r="C62" s="20"/>
      <c r="D62" s="15"/>
      <c r="E62" s="15"/>
      <c r="F62" s="8"/>
      <c r="G62" s="8"/>
      <c r="H62" s="40"/>
      <c r="I62" s="40"/>
      <c r="J62" s="8"/>
    </row>
    <row r="63" spans="1:10">
      <c r="A63" s="106"/>
      <c r="B63" s="19" t="s">
        <v>55</v>
      </c>
      <c r="C63" s="20"/>
      <c r="D63" s="8">
        <v>110</v>
      </c>
      <c r="E63" s="15" t="s">
        <v>140</v>
      </c>
      <c r="F63" s="11">
        <v>1</v>
      </c>
      <c r="G63" s="8"/>
      <c r="H63" s="40">
        <v>700</v>
      </c>
      <c r="I63" s="40">
        <f>D63*F63*H63</f>
        <v>77000</v>
      </c>
      <c r="J63" s="8"/>
    </row>
    <row r="64" spans="1:10">
      <c r="A64" s="106"/>
      <c r="B64" s="19" t="s">
        <v>56</v>
      </c>
      <c r="C64" s="20"/>
      <c r="D64" s="8">
        <v>3</v>
      </c>
      <c r="E64" s="15" t="s">
        <v>138</v>
      </c>
      <c r="F64" s="11">
        <v>1</v>
      </c>
      <c r="G64" s="8"/>
      <c r="H64" s="40">
        <v>2000</v>
      </c>
      <c r="I64" s="40">
        <f t="shared" ref="I64:I110" si="10">D64*F64*H64</f>
        <v>6000</v>
      </c>
      <c r="J64" s="8"/>
    </row>
    <row r="65" spans="1:10" ht="27.6">
      <c r="A65" s="106"/>
      <c r="B65" s="19" t="s">
        <v>58</v>
      </c>
      <c r="C65" s="20"/>
      <c r="D65" s="8">
        <v>1</v>
      </c>
      <c r="E65" s="15" t="s">
        <v>138</v>
      </c>
      <c r="F65" s="11">
        <v>1</v>
      </c>
      <c r="G65" s="8"/>
      <c r="H65" s="40">
        <v>50000</v>
      </c>
      <c r="I65" s="40">
        <f t="shared" si="10"/>
        <v>50000</v>
      </c>
      <c r="J65" s="8"/>
    </row>
    <row r="66" spans="1:10" ht="27.6">
      <c r="A66" s="106"/>
      <c r="B66" s="19" t="s">
        <v>59</v>
      </c>
      <c r="C66" s="20"/>
      <c r="D66" s="8">
        <v>1</v>
      </c>
      <c r="E66" s="15" t="s">
        <v>138</v>
      </c>
      <c r="F66" s="11">
        <v>1</v>
      </c>
      <c r="G66" s="8"/>
      <c r="H66" s="40">
        <v>15000</v>
      </c>
      <c r="I66" s="40">
        <f t="shared" si="10"/>
        <v>15000</v>
      </c>
      <c r="J66" s="8"/>
    </row>
    <row r="67" spans="1:10" ht="27.6">
      <c r="A67" s="106"/>
      <c r="B67" s="19" t="s">
        <v>39</v>
      </c>
      <c r="C67" s="20"/>
      <c r="D67" s="8">
        <v>4</v>
      </c>
      <c r="E67" s="15" t="s">
        <v>138</v>
      </c>
      <c r="F67" s="11">
        <v>1</v>
      </c>
      <c r="G67" s="8"/>
      <c r="H67" s="40">
        <v>1000</v>
      </c>
      <c r="I67" s="40">
        <f t="shared" si="10"/>
        <v>4000</v>
      </c>
      <c r="J67" s="8"/>
    </row>
    <row r="68" spans="1:10" ht="27.6">
      <c r="A68" s="106"/>
      <c r="B68" s="19" t="s">
        <v>40</v>
      </c>
      <c r="C68" s="20"/>
      <c r="D68" s="8">
        <v>4</v>
      </c>
      <c r="E68" s="15" t="s">
        <v>138</v>
      </c>
      <c r="F68" s="11">
        <v>1</v>
      </c>
      <c r="G68" s="8"/>
      <c r="H68" s="40">
        <v>3000</v>
      </c>
      <c r="I68" s="40">
        <f t="shared" si="10"/>
        <v>12000</v>
      </c>
      <c r="J68" s="8"/>
    </row>
    <row r="69" spans="1:10" ht="27.6">
      <c r="A69" s="106"/>
      <c r="B69" s="19" t="s">
        <v>60</v>
      </c>
      <c r="C69" s="20"/>
      <c r="D69" s="8">
        <v>1</v>
      </c>
      <c r="E69" s="15" t="s">
        <v>138</v>
      </c>
      <c r="F69" s="11">
        <v>1</v>
      </c>
      <c r="G69" s="8"/>
      <c r="H69" s="40">
        <v>1500</v>
      </c>
      <c r="I69" s="40">
        <f t="shared" si="10"/>
        <v>1500</v>
      </c>
      <c r="J69" s="8"/>
    </row>
    <row r="70" spans="1:10">
      <c r="A70" s="106"/>
      <c r="B70" s="19" t="s">
        <v>41</v>
      </c>
      <c r="C70" s="20"/>
      <c r="D70" s="8">
        <v>1</v>
      </c>
      <c r="E70" s="15" t="s">
        <v>138</v>
      </c>
      <c r="F70" s="11">
        <v>1</v>
      </c>
      <c r="G70" s="8"/>
      <c r="H70" s="40">
        <v>500</v>
      </c>
      <c r="I70" s="40">
        <f t="shared" si="10"/>
        <v>500</v>
      </c>
      <c r="J70" s="8"/>
    </row>
    <row r="71" spans="1:10" ht="27.6">
      <c r="A71" s="106"/>
      <c r="B71" s="19" t="s">
        <v>61</v>
      </c>
      <c r="C71" s="20"/>
      <c r="D71" s="8">
        <v>3</v>
      </c>
      <c r="E71" s="15" t="s">
        <v>138</v>
      </c>
      <c r="F71" s="11">
        <v>1</v>
      </c>
      <c r="G71" s="8"/>
      <c r="H71" s="40">
        <v>1000</v>
      </c>
      <c r="I71" s="40">
        <f t="shared" si="10"/>
        <v>3000</v>
      </c>
      <c r="J71" s="8"/>
    </row>
    <row r="72" spans="1:10" ht="27.6">
      <c r="A72" s="106"/>
      <c r="B72" s="19" t="s">
        <v>62</v>
      </c>
      <c r="C72" s="20"/>
      <c r="D72" s="8">
        <v>5</v>
      </c>
      <c r="E72" s="15" t="s">
        <v>138</v>
      </c>
      <c r="F72" s="11">
        <v>1</v>
      </c>
      <c r="G72" s="8"/>
      <c r="H72" s="40">
        <v>600</v>
      </c>
      <c r="I72" s="40">
        <f t="shared" si="10"/>
        <v>3000</v>
      </c>
      <c r="J72" s="8"/>
    </row>
    <row r="73" spans="1:10" ht="27.6">
      <c r="A73" s="106"/>
      <c r="B73" s="19" t="s">
        <v>42</v>
      </c>
      <c r="C73" s="20"/>
      <c r="D73" s="8">
        <v>2</v>
      </c>
      <c r="E73" s="15" t="s">
        <v>138</v>
      </c>
      <c r="F73" s="11">
        <v>1</v>
      </c>
      <c r="G73" s="8"/>
      <c r="H73" s="40">
        <v>500</v>
      </c>
      <c r="I73" s="40">
        <f t="shared" si="10"/>
        <v>1000</v>
      </c>
      <c r="J73" s="8"/>
    </row>
    <row r="74" spans="1:10">
      <c r="A74" s="106"/>
      <c r="B74" s="19" t="s">
        <v>57</v>
      </c>
      <c r="C74" s="20"/>
      <c r="D74" s="8">
        <v>3</v>
      </c>
      <c r="E74" s="15" t="s">
        <v>138</v>
      </c>
      <c r="F74" s="11">
        <v>1</v>
      </c>
      <c r="G74" s="8"/>
      <c r="H74" s="40">
        <v>400</v>
      </c>
      <c r="I74" s="40">
        <f t="shared" si="10"/>
        <v>1200</v>
      </c>
      <c r="J74" s="8"/>
    </row>
    <row r="75" spans="1:10" ht="27.6">
      <c r="A75" s="106"/>
      <c r="B75" s="19" t="s">
        <v>63</v>
      </c>
      <c r="C75" s="20"/>
      <c r="D75" s="8">
        <v>3</v>
      </c>
      <c r="E75" s="15" t="s">
        <v>138</v>
      </c>
      <c r="F75" s="11">
        <v>1</v>
      </c>
      <c r="G75" s="8"/>
      <c r="H75" s="40">
        <v>600</v>
      </c>
      <c r="I75" s="40">
        <f t="shared" si="10"/>
        <v>1800</v>
      </c>
      <c r="J75" s="8"/>
    </row>
    <row r="76" spans="1:10">
      <c r="A76" s="106"/>
      <c r="B76" s="19" t="s">
        <v>43</v>
      </c>
      <c r="C76" s="20"/>
      <c r="D76" s="8">
        <v>2</v>
      </c>
      <c r="E76" s="15" t="s">
        <v>138</v>
      </c>
      <c r="F76" s="11">
        <v>1</v>
      </c>
      <c r="G76" s="8"/>
      <c r="H76" s="40">
        <v>600</v>
      </c>
      <c r="I76" s="40">
        <f t="shared" si="10"/>
        <v>1200</v>
      </c>
      <c r="J76" s="8"/>
    </row>
    <row r="77" spans="1:10" ht="27.6">
      <c r="A77" s="106"/>
      <c r="B77" s="19" t="s">
        <v>37</v>
      </c>
      <c r="C77" s="20"/>
      <c r="D77" s="8">
        <v>1</v>
      </c>
      <c r="E77" s="15" t="s">
        <v>138</v>
      </c>
      <c r="F77" s="11">
        <v>1</v>
      </c>
      <c r="G77" s="8"/>
      <c r="H77" s="40">
        <v>700</v>
      </c>
      <c r="I77" s="40">
        <f t="shared" si="10"/>
        <v>700</v>
      </c>
      <c r="J77" s="8"/>
    </row>
    <row r="78" spans="1:10">
      <c r="A78" s="106"/>
      <c r="B78" s="20" t="s">
        <v>31</v>
      </c>
      <c r="C78" s="20"/>
      <c r="D78" s="8"/>
      <c r="E78" s="15"/>
      <c r="F78" s="11">
        <v>1</v>
      </c>
      <c r="G78" s="8"/>
      <c r="H78" s="40"/>
      <c r="I78" s="40">
        <f t="shared" si="10"/>
        <v>0</v>
      </c>
      <c r="J78" s="8"/>
    </row>
    <row r="79" spans="1:10" ht="27.6">
      <c r="A79" s="106"/>
      <c r="B79" s="19" t="s">
        <v>64</v>
      </c>
      <c r="C79" s="20"/>
      <c r="D79" s="8">
        <v>8</v>
      </c>
      <c r="E79" s="15" t="s">
        <v>141</v>
      </c>
      <c r="F79" s="11">
        <v>1</v>
      </c>
      <c r="G79" s="8"/>
      <c r="H79" s="40">
        <v>1500</v>
      </c>
      <c r="I79" s="40">
        <f t="shared" si="10"/>
        <v>12000</v>
      </c>
      <c r="J79" s="8"/>
    </row>
    <row r="80" spans="1:10" ht="27.6">
      <c r="A80" s="106"/>
      <c r="B80" s="19" t="s">
        <v>65</v>
      </c>
      <c r="C80" s="20"/>
      <c r="D80" s="8">
        <v>4</v>
      </c>
      <c r="E80" s="15" t="s">
        <v>141</v>
      </c>
      <c r="F80" s="11">
        <v>1</v>
      </c>
      <c r="G80" s="8"/>
      <c r="H80" s="40">
        <v>1500</v>
      </c>
      <c r="I80" s="40">
        <f t="shared" si="10"/>
        <v>6000</v>
      </c>
      <c r="J80" s="8"/>
    </row>
    <row r="81" spans="1:10" ht="27.6">
      <c r="A81" s="106"/>
      <c r="B81" s="19" t="s">
        <v>66</v>
      </c>
      <c r="C81" s="20"/>
      <c r="D81" s="8">
        <v>4</v>
      </c>
      <c r="E81" s="15" t="s">
        <v>141</v>
      </c>
      <c r="F81" s="11">
        <v>1</v>
      </c>
      <c r="G81" s="8"/>
      <c r="H81" s="40">
        <v>1000</v>
      </c>
      <c r="I81" s="40">
        <f t="shared" si="10"/>
        <v>4000</v>
      </c>
      <c r="J81" s="8"/>
    </row>
    <row r="82" spans="1:10" ht="27.6">
      <c r="A82" s="106"/>
      <c r="B82" s="19" t="s">
        <v>67</v>
      </c>
      <c r="C82" s="20"/>
      <c r="D82" s="8">
        <v>4</v>
      </c>
      <c r="E82" s="15" t="s">
        <v>141</v>
      </c>
      <c r="F82" s="11">
        <v>1</v>
      </c>
      <c r="G82" s="8"/>
      <c r="H82" s="40">
        <v>800</v>
      </c>
      <c r="I82" s="40">
        <f t="shared" si="10"/>
        <v>3200</v>
      </c>
      <c r="J82" s="8"/>
    </row>
    <row r="83" spans="1:10" ht="27.6">
      <c r="A83" s="106"/>
      <c r="B83" s="19" t="s">
        <v>68</v>
      </c>
      <c r="C83" s="20"/>
      <c r="D83" s="8">
        <v>5</v>
      </c>
      <c r="E83" s="15" t="s">
        <v>136</v>
      </c>
      <c r="F83" s="11">
        <v>1</v>
      </c>
      <c r="G83" s="8"/>
      <c r="H83" s="40">
        <v>1500</v>
      </c>
      <c r="I83" s="40">
        <f t="shared" si="10"/>
        <v>7500</v>
      </c>
      <c r="J83" s="8"/>
    </row>
    <row r="84" spans="1:10" ht="27.6">
      <c r="A84" s="106"/>
      <c r="B84" s="19" t="s">
        <v>69</v>
      </c>
      <c r="C84" s="20"/>
      <c r="D84" s="8">
        <v>1</v>
      </c>
      <c r="E84" s="15" t="s">
        <v>136</v>
      </c>
      <c r="F84" s="11">
        <v>1</v>
      </c>
      <c r="G84" s="8"/>
      <c r="H84" s="40">
        <v>15000</v>
      </c>
      <c r="I84" s="40">
        <f t="shared" si="10"/>
        <v>15000</v>
      </c>
      <c r="J84" s="8"/>
    </row>
    <row r="85" spans="1:10" ht="27.6">
      <c r="A85" s="106"/>
      <c r="B85" s="19" t="s">
        <v>70</v>
      </c>
      <c r="C85" s="20"/>
      <c r="D85" s="8">
        <v>4</v>
      </c>
      <c r="E85" s="15" t="s">
        <v>141</v>
      </c>
      <c r="F85" s="11">
        <v>1</v>
      </c>
      <c r="G85" s="8"/>
      <c r="H85" s="40">
        <v>200</v>
      </c>
      <c r="I85" s="40">
        <f t="shared" si="10"/>
        <v>800</v>
      </c>
      <c r="J85" s="8"/>
    </row>
    <row r="86" spans="1:10" ht="27.6">
      <c r="A86" s="106"/>
      <c r="B86" s="19" t="s">
        <v>71</v>
      </c>
      <c r="C86" s="20"/>
      <c r="D86" s="8">
        <v>4</v>
      </c>
      <c r="E86" s="15" t="s">
        <v>142</v>
      </c>
      <c r="F86" s="11">
        <v>1</v>
      </c>
      <c r="G86" s="8"/>
      <c r="H86" s="40">
        <v>200</v>
      </c>
      <c r="I86" s="40">
        <f t="shared" si="10"/>
        <v>800</v>
      </c>
      <c r="J86" s="8"/>
    </row>
    <row r="87" spans="1:10" ht="27.6">
      <c r="A87" s="106"/>
      <c r="B87" s="19" t="s">
        <v>44</v>
      </c>
      <c r="C87" s="20"/>
      <c r="D87" s="8">
        <v>4</v>
      </c>
      <c r="E87" s="15" t="s">
        <v>136</v>
      </c>
      <c r="F87" s="11">
        <v>1</v>
      </c>
      <c r="G87" s="8"/>
      <c r="H87" s="40">
        <v>500</v>
      </c>
      <c r="I87" s="40">
        <f t="shared" si="10"/>
        <v>2000</v>
      </c>
      <c r="J87" s="8"/>
    </row>
    <row r="88" spans="1:10" ht="41.4">
      <c r="A88" s="106"/>
      <c r="B88" s="19" t="s">
        <v>72</v>
      </c>
      <c r="C88" s="20"/>
      <c r="D88" s="8">
        <v>2</v>
      </c>
      <c r="E88" s="15" t="s">
        <v>138</v>
      </c>
      <c r="F88" s="11">
        <v>1</v>
      </c>
      <c r="G88" s="8"/>
      <c r="H88" s="40">
        <v>700</v>
      </c>
      <c r="I88" s="40">
        <f t="shared" si="10"/>
        <v>1400</v>
      </c>
      <c r="J88" s="8"/>
    </row>
    <row r="89" spans="1:10" ht="27.6">
      <c r="A89" s="106"/>
      <c r="B89" s="19" t="s">
        <v>73</v>
      </c>
      <c r="C89" s="20"/>
      <c r="D89" s="8">
        <v>1</v>
      </c>
      <c r="E89" s="15" t="s">
        <v>136</v>
      </c>
      <c r="F89" s="11">
        <v>1</v>
      </c>
      <c r="G89" s="8"/>
      <c r="H89" s="40">
        <v>1200</v>
      </c>
      <c r="I89" s="40">
        <f t="shared" si="10"/>
        <v>1200</v>
      </c>
      <c r="J89" s="8"/>
    </row>
    <row r="90" spans="1:10" ht="27.6">
      <c r="A90" s="106"/>
      <c r="B90" s="19" t="s">
        <v>74</v>
      </c>
      <c r="C90" s="20"/>
      <c r="D90" s="8">
        <v>8</v>
      </c>
      <c r="E90" s="15" t="s">
        <v>136</v>
      </c>
      <c r="F90" s="11">
        <v>1</v>
      </c>
      <c r="G90" s="8"/>
      <c r="H90" s="40">
        <v>200</v>
      </c>
      <c r="I90" s="40">
        <f t="shared" si="10"/>
        <v>1600</v>
      </c>
      <c r="J90" s="8"/>
    </row>
    <row r="91" spans="1:10" ht="27.6">
      <c r="A91" s="106"/>
      <c r="B91" s="19" t="s">
        <v>32</v>
      </c>
      <c r="C91" s="20"/>
      <c r="D91" s="8">
        <v>1</v>
      </c>
      <c r="E91" s="15" t="s">
        <v>137</v>
      </c>
      <c r="F91" s="11">
        <v>1</v>
      </c>
      <c r="G91" s="8"/>
      <c r="H91" s="40">
        <v>400</v>
      </c>
      <c r="I91" s="40">
        <f t="shared" si="10"/>
        <v>400</v>
      </c>
      <c r="J91" s="8"/>
    </row>
    <row r="92" spans="1:10">
      <c r="A92" s="106"/>
      <c r="B92" s="20" t="s">
        <v>33</v>
      </c>
      <c r="C92" s="20"/>
      <c r="D92" s="8"/>
      <c r="E92" s="15"/>
      <c r="F92" s="11">
        <v>1</v>
      </c>
      <c r="G92" s="8"/>
      <c r="H92" s="40"/>
      <c r="I92" s="40">
        <f t="shared" si="10"/>
        <v>0</v>
      </c>
      <c r="J92" s="8"/>
    </row>
    <row r="93" spans="1:10" ht="27.6">
      <c r="A93" s="106"/>
      <c r="B93" s="19" t="s">
        <v>75</v>
      </c>
      <c r="C93" s="20"/>
      <c r="D93" s="8">
        <v>24</v>
      </c>
      <c r="E93" s="15" t="s">
        <v>138</v>
      </c>
      <c r="F93" s="11">
        <v>1</v>
      </c>
      <c r="G93" s="8"/>
      <c r="H93" s="40">
        <v>1000</v>
      </c>
      <c r="I93" s="40">
        <f t="shared" si="10"/>
        <v>24000</v>
      </c>
      <c r="J93" s="8"/>
    </row>
    <row r="94" spans="1:10">
      <c r="A94" s="106"/>
      <c r="B94" s="19" t="s">
        <v>76</v>
      </c>
      <c r="C94" s="20"/>
      <c r="D94" s="8">
        <v>50</v>
      </c>
      <c r="E94" s="15" t="s">
        <v>138</v>
      </c>
      <c r="F94" s="11">
        <v>1</v>
      </c>
      <c r="G94" s="8"/>
      <c r="H94" s="40">
        <v>200</v>
      </c>
      <c r="I94" s="40">
        <f t="shared" si="10"/>
        <v>10000</v>
      </c>
      <c r="J94" s="8"/>
    </row>
    <row r="95" spans="1:10">
      <c r="A95" s="106"/>
      <c r="B95" s="19" t="s">
        <v>45</v>
      </c>
      <c r="C95" s="20"/>
      <c r="D95" s="8">
        <v>36</v>
      </c>
      <c r="E95" s="15" t="s">
        <v>138</v>
      </c>
      <c r="F95" s="11">
        <v>1</v>
      </c>
      <c r="G95" s="8"/>
      <c r="H95" s="40">
        <v>600</v>
      </c>
      <c r="I95" s="40">
        <f t="shared" si="10"/>
        <v>21600</v>
      </c>
      <c r="J95" s="8"/>
    </row>
    <row r="96" spans="1:10" ht="27.6">
      <c r="A96" s="106"/>
      <c r="B96" s="19" t="s">
        <v>46</v>
      </c>
      <c r="C96" s="20"/>
      <c r="D96" s="8">
        <v>40</v>
      </c>
      <c r="E96" s="15" t="s">
        <v>138</v>
      </c>
      <c r="F96" s="11">
        <v>1</v>
      </c>
      <c r="G96" s="8"/>
      <c r="H96" s="40">
        <v>500</v>
      </c>
      <c r="I96" s="40">
        <f t="shared" si="10"/>
        <v>20000</v>
      </c>
      <c r="J96" s="8"/>
    </row>
    <row r="97" spans="1:10">
      <c r="A97" s="106"/>
      <c r="B97" s="19" t="s">
        <v>77</v>
      </c>
      <c r="C97" s="20"/>
      <c r="D97" s="8">
        <v>1</v>
      </c>
      <c r="E97" s="15" t="s">
        <v>138</v>
      </c>
      <c r="F97" s="11">
        <v>1</v>
      </c>
      <c r="G97" s="8"/>
      <c r="H97" s="40">
        <v>20000</v>
      </c>
      <c r="I97" s="40">
        <f t="shared" si="10"/>
        <v>20000</v>
      </c>
      <c r="J97" s="8"/>
    </row>
    <row r="98" spans="1:10">
      <c r="A98" s="106"/>
      <c r="B98" s="19" t="s">
        <v>78</v>
      </c>
      <c r="C98" s="20"/>
      <c r="D98" s="8">
        <v>1</v>
      </c>
      <c r="E98" s="15" t="s">
        <v>138</v>
      </c>
      <c r="F98" s="11">
        <v>1</v>
      </c>
      <c r="G98" s="8"/>
      <c r="H98" s="40">
        <v>10000</v>
      </c>
      <c r="I98" s="40">
        <f t="shared" si="10"/>
        <v>10000</v>
      </c>
      <c r="J98" s="8"/>
    </row>
    <row r="99" spans="1:10">
      <c r="A99" s="106"/>
      <c r="B99" s="19" t="s">
        <v>52</v>
      </c>
      <c r="C99" s="20"/>
      <c r="D99" s="8">
        <v>10</v>
      </c>
      <c r="E99" s="15" t="s">
        <v>138</v>
      </c>
      <c r="F99" s="11">
        <v>1</v>
      </c>
      <c r="G99" s="8"/>
      <c r="H99" s="40">
        <v>500</v>
      </c>
      <c r="I99" s="40">
        <f t="shared" si="10"/>
        <v>5000</v>
      </c>
      <c r="J99" s="8"/>
    </row>
    <row r="100" spans="1:10">
      <c r="A100" s="106"/>
      <c r="B100" s="19" t="s">
        <v>79</v>
      </c>
      <c r="C100" s="20"/>
      <c r="D100" s="8">
        <v>80</v>
      </c>
      <c r="E100" s="15" t="s">
        <v>139</v>
      </c>
      <c r="F100" s="11">
        <v>1</v>
      </c>
      <c r="G100" s="8"/>
      <c r="H100" s="40">
        <v>100</v>
      </c>
      <c r="I100" s="40">
        <f t="shared" si="10"/>
        <v>8000</v>
      </c>
      <c r="J100" s="8"/>
    </row>
    <row r="101" spans="1:10" ht="27.6">
      <c r="A101" s="106"/>
      <c r="B101" s="19" t="s">
        <v>47</v>
      </c>
      <c r="C101" s="20"/>
      <c r="D101" s="8">
        <v>4</v>
      </c>
      <c r="E101" s="15" t="s">
        <v>138</v>
      </c>
      <c r="F101" s="11">
        <v>1</v>
      </c>
      <c r="G101" s="8"/>
      <c r="H101" s="40">
        <v>200</v>
      </c>
      <c r="I101" s="40">
        <f t="shared" si="10"/>
        <v>800</v>
      </c>
      <c r="J101" s="8"/>
    </row>
    <row r="102" spans="1:10" ht="27.6">
      <c r="A102" s="106"/>
      <c r="B102" s="19" t="s">
        <v>80</v>
      </c>
      <c r="C102" s="20"/>
      <c r="D102" s="8">
        <v>2</v>
      </c>
      <c r="E102" s="15" t="s">
        <v>138</v>
      </c>
      <c r="F102" s="11">
        <v>1</v>
      </c>
      <c r="G102" s="8"/>
      <c r="H102" s="40">
        <v>500</v>
      </c>
      <c r="I102" s="40">
        <f t="shared" si="10"/>
        <v>1000</v>
      </c>
      <c r="J102" s="8"/>
    </row>
    <row r="103" spans="1:10" ht="27.6">
      <c r="A103" s="106"/>
      <c r="B103" s="19" t="s">
        <v>81</v>
      </c>
      <c r="C103" s="20"/>
      <c r="D103" s="8">
        <v>2</v>
      </c>
      <c r="E103" s="15" t="s">
        <v>138</v>
      </c>
      <c r="F103" s="11">
        <v>1</v>
      </c>
      <c r="G103" s="8"/>
      <c r="H103" s="40">
        <v>700</v>
      </c>
      <c r="I103" s="40">
        <f t="shared" si="10"/>
        <v>1400</v>
      </c>
      <c r="J103" s="8"/>
    </row>
    <row r="104" spans="1:10">
      <c r="A104" s="106"/>
      <c r="B104" s="19" t="s">
        <v>82</v>
      </c>
      <c r="C104" s="20"/>
      <c r="D104" s="8">
        <v>1</v>
      </c>
      <c r="E104" s="15" t="s">
        <v>143</v>
      </c>
      <c r="F104" s="11">
        <v>3</v>
      </c>
      <c r="G104" s="8" t="s">
        <v>144</v>
      </c>
      <c r="H104" s="40">
        <v>500</v>
      </c>
      <c r="I104" s="40">
        <f t="shared" si="10"/>
        <v>1500</v>
      </c>
      <c r="J104" s="8"/>
    </row>
    <row r="105" spans="1:10">
      <c r="A105" s="106"/>
      <c r="B105" s="19" t="s">
        <v>83</v>
      </c>
      <c r="C105" s="20"/>
      <c r="D105" s="8">
        <v>1</v>
      </c>
      <c r="E105" s="15" t="s">
        <v>143</v>
      </c>
      <c r="F105" s="11">
        <v>3</v>
      </c>
      <c r="G105" s="8" t="s">
        <v>144</v>
      </c>
      <c r="H105" s="40">
        <v>400</v>
      </c>
      <c r="I105" s="40">
        <f t="shared" si="10"/>
        <v>1200</v>
      </c>
      <c r="J105" s="8"/>
    </row>
    <row r="106" spans="1:10">
      <c r="A106" s="106"/>
      <c r="B106" s="19" t="s">
        <v>84</v>
      </c>
      <c r="C106" s="20"/>
      <c r="D106" s="8">
        <v>1</v>
      </c>
      <c r="E106" s="15" t="s">
        <v>143</v>
      </c>
      <c r="F106" s="11">
        <v>3</v>
      </c>
      <c r="G106" s="8" t="s">
        <v>144</v>
      </c>
      <c r="H106" s="40">
        <v>400</v>
      </c>
      <c r="I106" s="40">
        <f t="shared" si="10"/>
        <v>1200</v>
      </c>
      <c r="J106" s="8"/>
    </row>
    <row r="107" spans="1:10">
      <c r="A107" s="106"/>
      <c r="B107" s="19" t="s">
        <v>85</v>
      </c>
      <c r="C107" s="20"/>
      <c r="D107" s="8">
        <v>1</v>
      </c>
      <c r="E107" s="15" t="s">
        <v>143</v>
      </c>
      <c r="F107" s="11">
        <v>3</v>
      </c>
      <c r="G107" s="8" t="s">
        <v>144</v>
      </c>
      <c r="H107" s="40">
        <v>400</v>
      </c>
      <c r="I107" s="40">
        <f t="shared" si="10"/>
        <v>1200</v>
      </c>
      <c r="J107" s="8"/>
    </row>
    <row r="108" spans="1:10">
      <c r="A108" s="106"/>
      <c r="B108" s="19" t="s">
        <v>86</v>
      </c>
      <c r="C108" s="20"/>
      <c r="D108" s="8">
        <v>10</v>
      </c>
      <c r="E108" s="15" t="s">
        <v>143</v>
      </c>
      <c r="F108" s="11">
        <v>2</v>
      </c>
      <c r="G108" s="8" t="s">
        <v>144</v>
      </c>
      <c r="H108" s="40">
        <v>300</v>
      </c>
      <c r="I108" s="40">
        <f t="shared" si="10"/>
        <v>6000</v>
      </c>
      <c r="J108" s="8"/>
    </row>
    <row r="109" spans="1:10">
      <c r="A109" s="106"/>
      <c r="B109" s="19" t="s">
        <v>48</v>
      </c>
      <c r="C109" s="20"/>
      <c r="D109" s="8">
        <v>14</v>
      </c>
      <c r="E109" s="15" t="s">
        <v>147</v>
      </c>
      <c r="F109" s="11">
        <v>1</v>
      </c>
      <c r="G109" s="8"/>
      <c r="H109" s="40">
        <v>300</v>
      </c>
      <c r="I109" s="40">
        <f t="shared" si="10"/>
        <v>4200</v>
      </c>
      <c r="J109" s="8"/>
    </row>
    <row r="110" spans="1:10">
      <c r="A110" s="106"/>
      <c r="B110" s="19" t="s">
        <v>87</v>
      </c>
      <c r="C110" s="20"/>
      <c r="D110" s="8">
        <v>4</v>
      </c>
      <c r="E110" s="15" t="s">
        <v>145</v>
      </c>
      <c r="F110" s="11">
        <v>1</v>
      </c>
      <c r="G110" s="8" t="s">
        <v>146</v>
      </c>
      <c r="H110" s="40">
        <v>3000</v>
      </c>
      <c r="I110" s="40">
        <f t="shared" si="10"/>
        <v>12000</v>
      </c>
      <c r="J110" s="8"/>
    </row>
    <row r="111" spans="1:10">
      <c r="A111" s="108" t="s">
        <v>24</v>
      </c>
      <c r="B111" s="108"/>
      <c r="C111" s="108"/>
      <c r="D111" s="108"/>
      <c r="E111" s="108"/>
      <c r="F111" s="108"/>
      <c r="G111" s="108"/>
      <c r="H111" s="108"/>
      <c r="I111" s="52">
        <f>SUM(I49:I110)</f>
        <v>611900</v>
      </c>
      <c r="J111" s="9"/>
    </row>
    <row r="112" spans="1:10">
      <c r="A112" s="106" t="s">
        <v>192</v>
      </c>
      <c r="B112" s="20" t="s">
        <v>153</v>
      </c>
      <c r="C112" s="6" t="s">
        <v>159</v>
      </c>
      <c r="D112" s="8">
        <v>100</v>
      </c>
      <c r="E112" s="15" t="s">
        <v>138</v>
      </c>
      <c r="F112" s="8">
        <v>1</v>
      </c>
      <c r="G112" s="8" t="s">
        <v>138</v>
      </c>
      <c r="H112" s="40">
        <v>2</v>
      </c>
      <c r="I112" s="40">
        <f t="shared" ref="I112:I115" si="11">D112*F112*H112</f>
        <v>200</v>
      </c>
      <c r="J112" s="8"/>
    </row>
    <row r="113" spans="1:10">
      <c r="A113" s="106"/>
      <c r="B113" s="20" t="s">
        <v>153</v>
      </c>
      <c r="C113" s="6" t="s">
        <v>160</v>
      </c>
      <c r="D113" s="8">
        <v>100</v>
      </c>
      <c r="E113" s="15" t="s">
        <v>138</v>
      </c>
      <c r="F113" s="8">
        <v>1</v>
      </c>
      <c r="G113" s="8" t="s">
        <v>138</v>
      </c>
      <c r="H113" s="40">
        <v>5</v>
      </c>
      <c r="I113" s="40">
        <f t="shared" si="11"/>
        <v>500</v>
      </c>
      <c r="J113" s="8"/>
    </row>
    <row r="114" spans="1:10">
      <c r="A114" s="106"/>
      <c r="B114" s="20" t="s">
        <v>153</v>
      </c>
      <c r="C114" s="6" t="s">
        <v>205</v>
      </c>
      <c r="D114" s="8">
        <v>50</v>
      </c>
      <c r="E114" s="15" t="s">
        <v>138</v>
      </c>
      <c r="F114" s="8">
        <v>1</v>
      </c>
      <c r="G114" s="8" t="s">
        <v>138</v>
      </c>
      <c r="H114" s="40">
        <v>100</v>
      </c>
      <c r="I114" s="40">
        <f t="shared" si="11"/>
        <v>5000</v>
      </c>
      <c r="J114" s="8"/>
    </row>
    <row r="115" spans="1:10">
      <c r="A115" s="106"/>
      <c r="B115" s="20" t="s">
        <v>153</v>
      </c>
      <c r="C115" s="6" t="s">
        <v>161</v>
      </c>
      <c r="D115" s="8">
        <v>25</v>
      </c>
      <c r="E115" s="15" t="s">
        <v>138</v>
      </c>
      <c r="F115" s="8">
        <v>1</v>
      </c>
      <c r="G115" s="8" t="s">
        <v>138</v>
      </c>
      <c r="H115" s="40">
        <v>10</v>
      </c>
      <c r="I115" s="40">
        <f t="shared" si="11"/>
        <v>250</v>
      </c>
      <c r="J115" s="8"/>
    </row>
    <row r="116" spans="1:10">
      <c r="A116" s="106"/>
      <c r="B116" s="20" t="s">
        <v>153</v>
      </c>
      <c r="C116" s="6" t="s">
        <v>164</v>
      </c>
      <c r="D116" s="8">
        <v>1</v>
      </c>
      <c r="E116" s="15" t="s">
        <v>138</v>
      </c>
      <c r="F116" s="8">
        <v>1</v>
      </c>
      <c r="G116" s="8" t="s">
        <v>138</v>
      </c>
      <c r="H116" s="40">
        <v>400</v>
      </c>
      <c r="I116" s="40">
        <f>D116*F116*H116</f>
        <v>400</v>
      </c>
      <c r="J116" s="8"/>
    </row>
    <row r="117" spans="1:10">
      <c r="A117" s="106"/>
      <c r="B117" s="20" t="s">
        <v>19</v>
      </c>
      <c r="C117" s="6" t="s">
        <v>165</v>
      </c>
      <c r="D117" s="8">
        <v>30</v>
      </c>
      <c r="E117" s="15" t="s">
        <v>138</v>
      </c>
      <c r="F117" s="8">
        <v>1</v>
      </c>
      <c r="G117" s="8" t="s">
        <v>138</v>
      </c>
      <c r="H117" s="40">
        <v>35</v>
      </c>
      <c r="I117" s="40">
        <f t="shared" ref="I117:I121" si="12">D117*F117*H117</f>
        <v>1050</v>
      </c>
      <c r="J117" s="8"/>
    </row>
    <row r="118" spans="1:10">
      <c r="A118" s="106"/>
      <c r="B118" s="20" t="s">
        <v>19</v>
      </c>
      <c r="C118" s="6" t="s">
        <v>166</v>
      </c>
      <c r="D118" s="8">
        <v>1</v>
      </c>
      <c r="E118" s="15" t="s">
        <v>138</v>
      </c>
      <c r="F118" s="8">
        <v>1</v>
      </c>
      <c r="G118" s="8" t="s">
        <v>138</v>
      </c>
      <c r="H118" s="40">
        <v>350</v>
      </c>
      <c r="I118" s="40">
        <f t="shared" si="12"/>
        <v>350</v>
      </c>
      <c r="J118" s="8"/>
    </row>
    <row r="119" spans="1:10">
      <c r="A119" s="106"/>
      <c r="B119" s="20" t="s">
        <v>20</v>
      </c>
      <c r="C119" s="20" t="s">
        <v>15</v>
      </c>
      <c r="D119" s="8">
        <v>1</v>
      </c>
      <c r="E119" s="15" t="s">
        <v>144</v>
      </c>
      <c r="F119" s="11">
        <v>8</v>
      </c>
      <c r="G119" s="11" t="s">
        <v>138</v>
      </c>
      <c r="H119" s="40">
        <v>500</v>
      </c>
      <c r="I119" s="40">
        <f t="shared" si="12"/>
        <v>4000</v>
      </c>
      <c r="J119" s="8"/>
    </row>
    <row r="120" spans="1:10">
      <c r="A120" s="106"/>
      <c r="B120" s="20" t="s">
        <v>19</v>
      </c>
      <c r="C120" s="20" t="s">
        <v>16</v>
      </c>
      <c r="D120" s="8">
        <v>6</v>
      </c>
      <c r="E120" s="15" t="s">
        <v>138</v>
      </c>
      <c r="F120" s="11">
        <v>1</v>
      </c>
      <c r="G120" s="11" t="s">
        <v>138</v>
      </c>
      <c r="H120" s="40">
        <v>60</v>
      </c>
      <c r="I120" s="40">
        <f t="shared" si="12"/>
        <v>360</v>
      </c>
      <c r="J120" s="8"/>
    </row>
    <row r="121" spans="1:10">
      <c r="A121" s="106"/>
      <c r="B121" s="20" t="s">
        <v>153</v>
      </c>
      <c r="C121" s="20" t="s">
        <v>169</v>
      </c>
      <c r="D121" s="8">
        <v>1</v>
      </c>
      <c r="E121" s="15" t="s">
        <v>136</v>
      </c>
      <c r="F121" s="11">
        <v>1</v>
      </c>
      <c r="G121" s="11" t="s">
        <v>147</v>
      </c>
      <c r="H121" s="40">
        <v>450</v>
      </c>
      <c r="I121" s="40">
        <f t="shared" si="12"/>
        <v>450</v>
      </c>
      <c r="J121" s="8"/>
    </row>
    <row r="122" spans="1:10">
      <c r="A122" s="106"/>
      <c r="B122" s="20" t="s">
        <v>153</v>
      </c>
      <c r="C122" s="20" t="s">
        <v>170</v>
      </c>
      <c r="D122" s="8">
        <v>24</v>
      </c>
      <c r="E122" s="15" t="s">
        <v>136</v>
      </c>
      <c r="F122" s="11">
        <v>1</v>
      </c>
      <c r="G122" s="11" t="s">
        <v>147</v>
      </c>
      <c r="H122" s="40">
        <v>260</v>
      </c>
      <c r="I122" s="40">
        <f>D122*F122*H122</f>
        <v>6240</v>
      </c>
      <c r="J122" s="8"/>
    </row>
    <row r="123" spans="1:10">
      <c r="A123" s="106"/>
      <c r="B123" s="20" t="s">
        <v>171</v>
      </c>
      <c r="C123" s="20" t="s">
        <v>172</v>
      </c>
      <c r="D123" s="8">
        <v>1</v>
      </c>
      <c r="E123" s="15" t="s">
        <v>136</v>
      </c>
      <c r="F123" s="11">
        <v>1</v>
      </c>
      <c r="G123" s="11" t="s">
        <v>136</v>
      </c>
      <c r="H123" s="40">
        <v>50000</v>
      </c>
      <c r="I123" s="40">
        <f>D123*F123*H123</f>
        <v>50000</v>
      </c>
      <c r="J123" s="8" t="s">
        <v>173</v>
      </c>
    </row>
    <row r="124" spans="1:10">
      <c r="A124" s="108" t="s">
        <v>22</v>
      </c>
      <c r="B124" s="108"/>
      <c r="C124" s="108"/>
      <c r="D124" s="108"/>
      <c r="E124" s="108"/>
      <c r="F124" s="108"/>
      <c r="G124" s="108"/>
      <c r="H124" s="108"/>
      <c r="I124" s="52">
        <f>SUM(I112:I123)</f>
        <v>68800</v>
      </c>
      <c r="J124" s="9"/>
    </row>
    <row r="125" spans="1:10">
      <c r="A125" s="112" t="s">
        <v>195</v>
      </c>
      <c r="B125" s="109" t="s">
        <v>202</v>
      </c>
      <c r="C125" s="31" t="s">
        <v>258</v>
      </c>
      <c r="D125" s="11">
        <v>1</v>
      </c>
      <c r="E125" s="11" t="s">
        <v>138</v>
      </c>
      <c r="F125" s="11">
        <v>1</v>
      </c>
      <c r="G125" s="11" t="s">
        <v>138</v>
      </c>
      <c r="H125" s="40">
        <v>80000</v>
      </c>
      <c r="I125" s="53">
        <f>D125*F125*H125</f>
        <v>80000</v>
      </c>
      <c r="J125" s="11"/>
    </row>
    <row r="126" spans="1:10">
      <c r="A126" s="113"/>
      <c r="B126" s="110"/>
      <c r="C126" s="31" t="s">
        <v>312</v>
      </c>
      <c r="D126" s="11">
        <v>1</v>
      </c>
      <c r="E126" s="11" t="s">
        <v>259</v>
      </c>
      <c r="F126" s="11">
        <v>1</v>
      </c>
      <c r="G126" s="11" t="s">
        <v>259</v>
      </c>
      <c r="H126" s="40">
        <v>30000</v>
      </c>
      <c r="I126" s="53">
        <f>D126*F126*H126</f>
        <v>30000</v>
      </c>
      <c r="J126" s="11"/>
    </row>
    <row r="127" spans="1:10">
      <c r="A127" s="113"/>
      <c r="B127" s="111"/>
      <c r="C127" s="31" t="s">
        <v>260</v>
      </c>
      <c r="D127" s="11">
        <v>3</v>
      </c>
      <c r="E127" s="11" t="s">
        <v>259</v>
      </c>
      <c r="F127" s="11">
        <v>1</v>
      </c>
      <c r="G127" s="11" t="s">
        <v>259</v>
      </c>
      <c r="H127" s="40">
        <v>10000</v>
      </c>
      <c r="I127" s="53">
        <f>D127*F127*H127</f>
        <v>30000</v>
      </c>
      <c r="J127" s="11"/>
    </row>
    <row r="128" spans="1:10">
      <c r="A128" s="113"/>
      <c r="B128" s="20" t="s">
        <v>174</v>
      </c>
      <c r="C128" s="20"/>
      <c r="D128" s="15">
        <v>1</v>
      </c>
      <c r="E128" s="15" t="s">
        <v>136</v>
      </c>
      <c r="F128" s="8">
        <v>1</v>
      </c>
      <c r="G128" s="8" t="s">
        <v>147</v>
      </c>
      <c r="H128" s="40">
        <v>80000</v>
      </c>
      <c r="I128" s="40">
        <f t="shared" ref="I128:I134" si="13">H128*F128*D128</f>
        <v>80000</v>
      </c>
      <c r="J128" s="8"/>
    </row>
    <row r="129" spans="1:10">
      <c r="A129" s="113"/>
      <c r="B129" s="20" t="s">
        <v>275</v>
      </c>
      <c r="C129" s="20"/>
      <c r="D129" s="15">
        <v>5</v>
      </c>
      <c r="E129" s="15" t="s">
        <v>143</v>
      </c>
      <c r="F129" s="8">
        <v>3</v>
      </c>
      <c r="G129" s="8" t="s">
        <v>144</v>
      </c>
      <c r="H129" s="40">
        <v>800</v>
      </c>
      <c r="I129" s="40">
        <f t="shared" si="13"/>
        <v>12000</v>
      </c>
      <c r="J129" s="8"/>
    </row>
    <row r="130" spans="1:10">
      <c r="A130" s="113"/>
      <c r="B130" s="20" t="s">
        <v>181</v>
      </c>
      <c r="C130" s="20"/>
      <c r="D130" s="15">
        <v>1</v>
      </c>
      <c r="E130" s="15" t="s">
        <v>143</v>
      </c>
      <c r="F130" s="8">
        <v>1</v>
      </c>
      <c r="G130" s="8" t="s">
        <v>147</v>
      </c>
      <c r="H130" s="40">
        <v>10000</v>
      </c>
      <c r="I130" s="40">
        <f t="shared" si="13"/>
        <v>10000</v>
      </c>
      <c r="J130" s="8"/>
    </row>
    <row r="131" spans="1:10">
      <c r="A131" s="113"/>
      <c r="B131" s="20" t="s">
        <v>176</v>
      </c>
      <c r="C131" s="20" t="s">
        <v>180</v>
      </c>
      <c r="D131" s="15">
        <v>2</v>
      </c>
      <c r="E131" s="15" t="s">
        <v>143</v>
      </c>
      <c r="F131" s="8">
        <v>2</v>
      </c>
      <c r="G131" s="8" t="s">
        <v>331</v>
      </c>
      <c r="H131" s="40">
        <v>10000</v>
      </c>
      <c r="I131" s="40">
        <f t="shared" si="13"/>
        <v>40000</v>
      </c>
      <c r="J131" s="8"/>
    </row>
    <row r="132" spans="1:10">
      <c r="A132" s="113"/>
      <c r="B132" s="20" t="s">
        <v>177</v>
      </c>
      <c r="C132" s="20"/>
      <c r="D132" s="15">
        <v>2</v>
      </c>
      <c r="E132" s="15" t="s">
        <v>143</v>
      </c>
      <c r="F132" s="8">
        <v>1</v>
      </c>
      <c r="G132" s="8" t="s">
        <v>147</v>
      </c>
      <c r="H132" s="40">
        <v>8000</v>
      </c>
      <c r="I132" s="40">
        <f t="shared" si="13"/>
        <v>16000</v>
      </c>
      <c r="J132" s="8"/>
    </row>
    <row r="133" spans="1:10">
      <c r="A133" s="113"/>
      <c r="B133" s="20" t="s">
        <v>178</v>
      </c>
      <c r="C133" s="20"/>
      <c r="D133" s="15">
        <v>2</v>
      </c>
      <c r="E133" s="15" t="s">
        <v>143</v>
      </c>
      <c r="F133" s="8">
        <v>1</v>
      </c>
      <c r="G133" s="8" t="s">
        <v>147</v>
      </c>
      <c r="H133" s="40">
        <v>6000</v>
      </c>
      <c r="I133" s="40">
        <f t="shared" si="13"/>
        <v>12000</v>
      </c>
      <c r="J133" s="8"/>
    </row>
    <row r="134" spans="1:10">
      <c r="A134" s="114"/>
      <c r="B134" s="20" t="s">
        <v>179</v>
      </c>
      <c r="C134" s="20"/>
      <c r="D134" s="15">
        <v>2</v>
      </c>
      <c r="E134" s="15" t="s">
        <v>143</v>
      </c>
      <c r="F134" s="8">
        <v>1</v>
      </c>
      <c r="G134" s="8" t="s">
        <v>147</v>
      </c>
      <c r="H134" s="40">
        <v>4000</v>
      </c>
      <c r="I134" s="40">
        <f t="shared" si="13"/>
        <v>8000</v>
      </c>
      <c r="J134" s="8"/>
    </row>
    <row r="135" spans="1:10">
      <c r="A135" s="108" t="s">
        <v>183</v>
      </c>
      <c r="B135" s="108"/>
      <c r="C135" s="108"/>
      <c r="D135" s="108"/>
      <c r="E135" s="108"/>
      <c r="F135" s="108"/>
      <c r="G135" s="108"/>
      <c r="H135" s="108"/>
      <c r="I135" s="52">
        <f>SUM(I125:I134)</f>
        <v>318000</v>
      </c>
      <c r="J135" s="9"/>
    </row>
    <row r="136" spans="1:10">
      <c r="A136" s="106" t="s">
        <v>184</v>
      </c>
      <c r="B136" s="116" t="s">
        <v>185</v>
      </c>
      <c r="C136" s="20" t="s">
        <v>186</v>
      </c>
      <c r="D136" s="15">
        <v>5</v>
      </c>
      <c r="E136" s="15" t="s">
        <v>145</v>
      </c>
      <c r="F136" s="8">
        <v>2</v>
      </c>
      <c r="G136" s="8" t="s">
        <v>147</v>
      </c>
      <c r="H136" s="40">
        <v>1200</v>
      </c>
      <c r="I136" s="40">
        <f>H136*F136*D136</f>
        <v>12000</v>
      </c>
      <c r="J136" s="8"/>
    </row>
    <row r="137" spans="1:10">
      <c r="A137" s="106"/>
      <c r="B137" s="117"/>
      <c r="C137" s="20" t="s">
        <v>187</v>
      </c>
      <c r="D137" s="15">
        <v>5</v>
      </c>
      <c r="E137" s="15" t="s">
        <v>145</v>
      </c>
      <c r="F137" s="8">
        <v>2</v>
      </c>
      <c r="G137" s="8" t="s">
        <v>147</v>
      </c>
      <c r="H137" s="40">
        <v>1000</v>
      </c>
      <c r="I137" s="40">
        <f t="shared" ref="I137:I138" si="14">H137*F137*D137</f>
        <v>10000</v>
      </c>
      <c r="J137" s="8"/>
    </row>
    <row r="138" spans="1:10">
      <c r="A138" s="106"/>
      <c r="B138" s="118"/>
      <c r="C138" s="20" t="s">
        <v>188</v>
      </c>
      <c r="D138" s="15">
        <v>10</v>
      </c>
      <c r="E138" s="15" t="s">
        <v>145</v>
      </c>
      <c r="F138" s="8">
        <v>2</v>
      </c>
      <c r="G138" s="8" t="s">
        <v>147</v>
      </c>
      <c r="H138" s="40">
        <v>800</v>
      </c>
      <c r="I138" s="40">
        <f t="shared" si="14"/>
        <v>16000</v>
      </c>
      <c r="J138" s="8"/>
    </row>
    <row r="139" spans="1:10">
      <c r="A139" s="106"/>
      <c r="B139" s="20" t="s">
        <v>190</v>
      </c>
      <c r="C139" s="20" t="s">
        <v>188</v>
      </c>
      <c r="D139" s="15">
        <v>4</v>
      </c>
      <c r="E139" s="15" t="s">
        <v>146</v>
      </c>
      <c r="F139" s="8">
        <v>3</v>
      </c>
      <c r="G139" s="8" t="s">
        <v>144</v>
      </c>
      <c r="H139" s="40">
        <v>1000</v>
      </c>
      <c r="I139" s="40">
        <f>H139*F139*D139</f>
        <v>12000</v>
      </c>
      <c r="J139" s="8"/>
    </row>
    <row r="140" spans="1:10">
      <c r="A140" s="106"/>
      <c r="B140" s="20" t="s">
        <v>310</v>
      </c>
      <c r="C140" s="20"/>
      <c r="D140" s="15">
        <v>1</v>
      </c>
      <c r="E140" s="15" t="s">
        <v>304</v>
      </c>
      <c r="F140" s="8">
        <v>1</v>
      </c>
      <c r="G140" s="8" t="s">
        <v>304</v>
      </c>
      <c r="H140" s="40">
        <v>20000</v>
      </c>
      <c r="I140" s="40">
        <f>H140*F140*D140</f>
        <v>20000</v>
      </c>
      <c r="J140" s="8"/>
    </row>
    <row r="141" spans="1:10">
      <c r="A141" s="106"/>
      <c r="B141" s="20" t="s">
        <v>18</v>
      </c>
      <c r="C141" s="20" t="s">
        <v>274</v>
      </c>
      <c r="D141" s="15">
        <v>230</v>
      </c>
      <c r="E141" s="15" t="s">
        <v>143</v>
      </c>
      <c r="F141" s="8">
        <v>1</v>
      </c>
      <c r="G141" s="8" t="s">
        <v>138</v>
      </c>
      <c r="H141" s="40">
        <v>220</v>
      </c>
      <c r="I141" s="40">
        <f>D141*F141*H141</f>
        <v>50600</v>
      </c>
      <c r="J141" s="8"/>
    </row>
    <row r="142" spans="1:10">
      <c r="A142" s="106"/>
      <c r="B142" s="20" t="s">
        <v>171</v>
      </c>
      <c r="C142" s="32" t="s">
        <v>203</v>
      </c>
      <c r="D142" s="15">
        <v>1</v>
      </c>
      <c r="E142" s="15" t="s">
        <v>204</v>
      </c>
      <c r="F142" s="8">
        <v>1</v>
      </c>
      <c r="G142" s="8" t="s">
        <v>144</v>
      </c>
      <c r="H142" s="40">
        <v>1000</v>
      </c>
      <c r="I142" s="40">
        <f>D142*F142*H142</f>
        <v>1000</v>
      </c>
      <c r="J142" s="8"/>
    </row>
    <row r="143" spans="1:10">
      <c r="A143" s="106"/>
      <c r="B143" s="20" t="s">
        <v>153</v>
      </c>
      <c r="C143" s="12" t="s">
        <v>148</v>
      </c>
      <c r="D143" s="8">
        <v>6</v>
      </c>
      <c r="E143" s="15" t="s">
        <v>138</v>
      </c>
      <c r="F143" s="8">
        <v>1</v>
      </c>
      <c r="G143" s="8" t="s">
        <v>138</v>
      </c>
      <c r="H143" s="40">
        <v>50</v>
      </c>
      <c r="I143" s="40">
        <f t="shared" ref="I143:I146" si="15">D143*F143*H143</f>
        <v>300</v>
      </c>
      <c r="J143" s="8"/>
    </row>
    <row r="144" spans="1:10">
      <c r="A144" s="106"/>
      <c r="B144" s="20" t="s">
        <v>153</v>
      </c>
      <c r="C144" s="12" t="s">
        <v>149</v>
      </c>
      <c r="D144" s="8">
        <v>10</v>
      </c>
      <c r="E144" s="15" t="s">
        <v>138</v>
      </c>
      <c r="F144" s="8">
        <v>1</v>
      </c>
      <c r="G144" s="8" t="s">
        <v>138</v>
      </c>
      <c r="H144" s="40">
        <v>15</v>
      </c>
      <c r="I144" s="40">
        <f t="shared" si="15"/>
        <v>150</v>
      </c>
      <c r="J144" s="8"/>
    </row>
    <row r="145" spans="1:10">
      <c r="A145" s="106"/>
      <c r="B145" s="20" t="s">
        <v>153</v>
      </c>
      <c r="C145" s="12" t="s">
        <v>150</v>
      </c>
      <c r="D145" s="8">
        <v>25</v>
      </c>
      <c r="E145" s="15" t="s">
        <v>138</v>
      </c>
      <c r="F145" s="8">
        <v>1</v>
      </c>
      <c r="G145" s="8" t="s">
        <v>138</v>
      </c>
      <c r="H145" s="40">
        <v>350</v>
      </c>
      <c r="I145" s="40">
        <f t="shared" si="15"/>
        <v>8750</v>
      </c>
      <c r="J145" s="8"/>
    </row>
    <row r="146" spans="1:10">
      <c r="A146" s="106"/>
      <c r="B146" s="20" t="s">
        <v>153</v>
      </c>
      <c r="C146" s="12" t="s">
        <v>151</v>
      </c>
      <c r="D146" s="8">
        <v>8</v>
      </c>
      <c r="E146" s="15" t="s">
        <v>138</v>
      </c>
      <c r="F146" s="8">
        <v>1</v>
      </c>
      <c r="G146" s="8" t="s">
        <v>138</v>
      </c>
      <c r="H146" s="40">
        <v>50</v>
      </c>
      <c r="I146" s="40">
        <f t="shared" si="15"/>
        <v>400</v>
      </c>
      <c r="J146" s="8"/>
    </row>
    <row r="147" spans="1:10">
      <c r="A147" s="106"/>
      <c r="B147" s="20" t="s">
        <v>153</v>
      </c>
      <c r="C147" s="6" t="s">
        <v>154</v>
      </c>
      <c r="D147" s="8">
        <v>260</v>
      </c>
      <c r="E147" s="15" t="s">
        <v>138</v>
      </c>
      <c r="F147" s="8">
        <v>1</v>
      </c>
      <c r="G147" s="8" t="s">
        <v>138</v>
      </c>
      <c r="H147" s="40">
        <v>9</v>
      </c>
      <c r="I147" s="40">
        <f>D147*F147*H147</f>
        <v>2340</v>
      </c>
      <c r="J147" s="8"/>
    </row>
    <row r="148" spans="1:10">
      <c r="A148" s="106"/>
      <c r="B148" s="20" t="s">
        <v>153</v>
      </c>
      <c r="C148" s="6" t="s">
        <v>155</v>
      </c>
      <c r="D148" s="8">
        <v>220</v>
      </c>
      <c r="E148" s="15" t="s">
        <v>138</v>
      </c>
      <c r="F148" s="8">
        <v>1</v>
      </c>
      <c r="G148" s="8" t="s">
        <v>138</v>
      </c>
      <c r="H148" s="40">
        <v>10</v>
      </c>
      <c r="I148" s="40">
        <f t="shared" ref="I148:I155" si="16">D148*F148*H148</f>
        <v>2200</v>
      </c>
      <c r="J148" s="8"/>
    </row>
    <row r="149" spans="1:10">
      <c r="A149" s="106"/>
      <c r="B149" s="20" t="s">
        <v>153</v>
      </c>
      <c r="C149" s="6" t="s">
        <v>156</v>
      </c>
      <c r="D149" s="8">
        <v>280</v>
      </c>
      <c r="E149" s="15" t="s">
        <v>138</v>
      </c>
      <c r="F149" s="8">
        <v>1</v>
      </c>
      <c r="G149" s="8" t="s">
        <v>138</v>
      </c>
      <c r="H149" s="40">
        <v>15</v>
      </c>
      <c r="I149" s="40">
        <f t="shared" si="16"/>
        <v>4200</v>
      </c>
      <c r="J149" s="8"/>
    </row>
    <row r="150" spans="1:10">
      <c r="A150" s="106"/>
      <c r="B150" s="20" t="s">
        <v>153</v>
      </c>
      <c r="C150" s="6" t="s">
        <v>158</v>
      </c>
      <c r="D150" s="8">
        <v>230</v>
      </c>
      <c r="E150" s="15" t="s">
        <v>138</v>
      </c>
      <c r="F150" s="8">
        <v>1</v>
      </c>
      <c r="G150" s="8" t="s">
        <v>138</v>
      </c>
      <c r="H150" s="40">
        <v>1</v>
      </c>
      <c r="I150" s="40">
        <f t="shared" si="16"/>
        <v>230</v>
      </c>
      <c r="J150" s="8"/>
    </row>
    <row r="151" spans="1:10">
      <c r="A151" s="106"/>
      <c r="B151" s="20" t="s">
        <v>153</v>
      </c>
      <c r="C151" s="6" t="s">
        <v>162</v>
      </c>
      <c r="D151" s="8">
        <v>230</v>
      </c>
      <c r="E151" s="15" t="s">
        <v>138</v>
      </c>
      <c r="F151" s="8">
        <v>1</v>
      </c>
      <c r="G151" s="8" t="s">
        <v>138</v>
      </c>
      <c r="H151" s="40">
        <v>35</v>
      </c>
      <c r="I151" s="40">
        <f t="shared" si="16"/>
        <v>8050</v>
      </c>
      <c r="J151" s="8"/>
    </row>
    <row r="152" spans="1:10">
      <c r="A152" s="106"/>
      <c r="B152" s="20" t="s">
        <v>153</v>
      </c>
      <c r="C152" s="6" t="s">
        <v>163</v>
      </c>
      <c r="D152" s="8">
        <v>230</v>
      </c>
      <c r="E152" s="15" t="s">
        <v>138</v>
      </c>
      <c r="F152" s="8">
        <v>1</v>
      </c>
      <c r="G152" s="8" t="s">
        <v>138</v>
      </c>
      <c r="H152" s="40">
        <v>150</v>
      </c>
      <c r="I152" s="40">
        <f t="shared" si="16"/>
        <v>34500</v>
      </c>
      <c r="J152" s="8"/>
    </row>
    <row r="153" spans="1:10">
      <c r="A153" s="106"/>
      <c r="B153" s="20" t="s">
        <v>20</v>
      </c>
      <c r="C153" s="20" t="s">
        <v>13</v>
      </c>
      <c r="D153" s="8">
        <v>1</v>
      </c>
      <c r="E153" s="15" t="s">
        <v>136</v>
      </c>
      <c r="F153" s="11">
        <v>1</v>
      </c>
      <c r="G153" s="21" t="s">
        <v>138</v>
      </c>
      <c r="H153" s="40">
        <v>1000</v>
      </c>
      <c r="I153" s="40">
        <f t="shared" si="16"/>
        <v>1000</v>
      </c>
      <c r="J153" s="8"/>
    </row>
    <row r="154" spans="1:10">
      <c r="A154" s="106"/>
      <c r="B154" s="20" t="s">
        <v>20</v>
      </c>
      <c r="C154" s="20" t="s">
        <v>14</v>
      </c>
      <c r="D154" s="8">
        <v>15</v>
      </c>
      <c r="E154" s="15" t="s">
        <v>138</v>
      </c>
      <c r="F154" s="11">
        <v>1</v>
      </c>
      <c r="G154" s="11" t="s">
        <v>147</v>
      </c>
      <c r="H154" s="40">
        <v>50</v>
      </c>
      <c r="I154" s="40">
        <f t="shared" si="16"/>
        <v>750</v>
      </c>
      <c r="J154" s="8"/>
    </row>
    <row r="155" spans="1:10">
      <c r="A155" s="106"/>
      <c r="B155" s="20" t="s">
        <v>191</v>
      </c>
      <c r="C155" s="20" t="s">
        <v>17</v>
      </c>
      <c r="D155" s="8">
        <v>10</v>
      </c>
      <c r="E155" s="15" t="s">
        <v>167</v>
      </c>
      <c r="F155" s="11">
        <v>1</v>
      </c>
      <c r="G155" s="11" t="s">
        <v>168</v>
      </c>
      <c r="H155" s="40">
        <v>400</v>
      </c>
      <c r="I155" s="40">
        <f t="shared" si="16"/>
        <v>4000</v>
      </c>
      <c r="J155" s="8"/>
    </row>
    <row r="156" spans="1:10">
      <c r="A156" s="106"/>
      <c r="B156" s="20" t="s">
        <v>196</v>
      </c>
      <c r="C156" s="20"/>
      <c r="D156" s="15">
        <v>5</v>
      </c>
      <c r="E156" s="15" t="s">
        <v>143</v>
      </c>
      <c r="F156" s="8">
        <v>2</v>
      </c>
      <c r="G156" s="8" t="s">
        <v>144</v>
      </c>
      <c r="H156" s="40">
        <v>600</v>
      </c>
      <c r="I156" s="40">
        <f>H156*F156*D156</f>
        <v>6000</v>
      </c>
      <c r="J156" s="8"/>
    </row>
    <row r="157" spans="1:10">
      <c r="A157" s="106"/>
      <c r="B157" s="20" t="s">
        <v>175</v>
      </c>
      <c r="C157" s="20"/>
      <c r="D157" s="15">
        <v>8</v>
      </c>
      <c r="E157" s="15" t="s">
        <v>143</v>
      </c>
      <c r="F157" s="8">
        <v>2</v>
      </c>
      <c r="G157" s="8" t="s">
        <v>144</v>
      </c>
      <c r="H157" s="40">
        <v>450</v>
      </c>
      <c r="I157" s="40">
        <f>H157*F157*D157</f>
        <v>7200</v>
      </c>
      <c r="J157" s="8"/>
    </row>
    <row r="158" spans="1:10">
      <c r="A158" s="108" t="s">
        <v>189</v>
      </c>
      <c r="B158" s="108"/>
      <c r="C158" s="108"/>
      <c r="D158" s="108"/>
      <c r="E158" s="108"/>
      <c r="F158" s="108"/>
      <c r="G158" s="108"/>
      <c r="H158" s="108"/>
      <c r="I158" s="52">
        <f>SUM(I136:I157)</f>
        <v>201670</v>
      </c>
      <c r="J158" s="9"/>
    </row>
    <row r="159" spans="1:10">
      <c r="A159" s="106" t="s">
        <v>182</v>
      </c>
      <c r="B159" s="20" t="s">
        <v>4</v>
      </c>
      <c r="C159" s="20"/>
      <c r="D159" s="15">
        <v>3</v>
      </c>
      <c r="E159" s="15" t="s">
        <v>143</v>
      </c>
      <c r="F159" s="8">
        <v>3</v>
      </c>
      <c r="G159" s="8" t="s">
        <v>144</v>
      </c>
      <c r="H159" s="40">
        <v>4500</v>
      </c>
      <c r="I159" s="40">
        <f>D159*F159*H159</f>
        <v>40500</v>
      </c>
      <c r="J159" s="8"/>
    </row>
    <row r="160" spans="1:10">
      <c r="A160" s="106"/>
      <c r="B160" s="20" t="s">
        <v>6</v>
      </c>
      <c r="C160" s="20" t="s">
        <v>7</v>
      </c>
      <c r="D160" s="15">
        <v>1</v>
      </c>
      <c r="E160" s="15" t="s">
        <v>136</v>
      </c>
      <c r="F160" s="8">
        <v>1</v>
      </c>
      <c r="G160" s="8" t="s">
        <v>136</v>
      </c>
      <c r="H160" s="40">
        <v>4000</v>
      </c>
      <c r="I160" s="40">
        <f t="shared" ref="I160:I163" si="17">D160*F160*H160</f>
        <v>4000</v>
      </c>
      <c r="J160" s="8" t="s">
        <v>8</v>
      </c>
    </row>
    <row r="161" spans="1:10">
      <c r="A161" s="106"/>
      <c r="B161" s="20" t="s">
        <v>5</v>
      </c>
      <c r="C161" s="20"/>
      <c r="D161" s="15">
        <v>3</v>
      </c>
      <c r="E161" s="15" t="s">
        <v>143</v>
      </c>
      <c r="F161" s="8">
        <v>3</v>
      </c>
      <c r="G161" s="8" t="s">
        <v>144</v>
      </c>
      <c r="H161" s="40">
        <v>4500</v>
      </c>
      <c r="I161" s="40">
        <f t="shared" si="17"/>
        <v>40500</v>
      </c>
      <c r="J161" s="8"/>
    </row>
    <row r="162" spans="1:10">
      <c r="A162" s="106"/>
      <c r="B162" s="20" t="s">
        <v>9</v>
      </c>
      <c r="C162" s="20" t="s">
        <v>10</v>
      </c>
      <c r="D162" s="15">
        <v>1</v>
      </c>
      <c r="E162" s="15" t="s">
        <v>143</v>
      </c>
      <c r="F162" s="8">
        <v>2</v>
      </c>
      <c r="G162" s="8" t="s">
        <v>144</v>
      </c>
      <c r="H162" s="40">
        <v>12000</v>
      </c>
      <c r="I162" s="40">
        <f t="shared" si="17"/>
        <v>24000</v>
      </c>
      <c r="J162" s="8"/>
    </row>
    <row r="163" spans="1:10">
      <c r="A163" s="106"/>
      <c r="B163" s="20" t="s">
        <v>276</v>
      </c>
      <c r="C163" s="20" t="s">
        <v>277</v>
      </c>
      <c r="D163" s="15">
        <v>1</v>
      </c>
      <c r="E163" s="15" t="s">
        <v>278</v>
      </c>
      <c r="F163" s="8">
        <v>1</v>
      </c>
      <c r="G163" s="8" t="s">
        <v>263</v>
      </c>
      <c r="H163" s="40">
        <v>0</v>
      </c>
      <c r="I163" s="40">
        <f t="shared" si="17"/>
        <v>0</v>
      </c>
      <c r="J163" s="8"/>
    </row>
    <row r="164" spans="1:10">
      <c r="A164" s="106"/>
      <c r="B164" s="20" t="s">
        <v>11</v>
      </c>
      <c r="C164" s="20" t="s">
        <v>12</v>
      </c>
      <c r="D164" s="15">
        <v>1</v>
      </c>
      <c r="E164" s="15" t="s">
        <v>136</v>
      </c>
      <c r="F164" s="8">
        <v>1</v>
      </c>
      <c r="G164" s="8" t="s">
        <v>136</v>
      </c>
      <c r="H164" s="40">
        <v>8000</v>
      </c>
      <c r="I164" s="40">
        <f>D164*F164*H164</f>
        <v>8000</v>
      </c>
      <c r="J164" s="8"/>
    </row>
    <row r="165" spans="1:10">
      <c r="A165" s="108" t="s">
        <v>23</v>
      </c>
      <c r="B165" s="108"/>
      <c r="C165" s="108"/>
      <c r="D165" s="108"/>
      <c r="E165" s="108"/>
      <c r="F165" s="108"/>
      <c r="G165" s="108"/>
      <c r="H165" s="108"/>
      <c r="I165" s="52">
        <f>SUM(I159:I164)</f>
        <v>117000</v>
      </c>
      <c r="J165" s="9"/>
    </row>
    <row r="166" spans="1:10">
      <c r="A166" s="112" t="s">
        <v>197</v>
      </c>
      <c r="B166" s="31" t="s">
        <v>281</v>
      </c>
      <c r="C166" s="31" t="s">
        <v>282</v>
      </c>
      <c r="D166" s="11">
        <v>3</v>
      </c>
      <c r="E166" s="11" t="s">
        <v>283</v>
      </c>
      <c r="F166" s="11">
        <v>1</v>
      </c>
      <c r="G166" s="11" t="s">
        <v>284</v>
      </c>
      <c r="H166" s="40">
        <v>4000</v>
      </c>
      <c r="I166" s="53">
        <f>D166*F166*H166</f>
        <v>12000</v>
      </c>
      <c r="J166" s="11"/>
    </row>
    <row r="167" spans="1:10">
      <c r="A167" s="113"/>
      <c r="B167" s="107" t="s">
        <v>198</v>
      </c>
      <c r="C167" s="20" t="s">
        <v>199</v>
      </c>
      <c r="D167" s="15">
        <v>10</v>
      </c>
      <c r="E167" s="15" t="s">
        <v>143</v>
      </c>
      <c r="F167" s="8">
        <v>1</v>
      </c>
      <c r="G167" s="8" t="s">
        <v>136</v>
      </c>
      <c r="H167" s="40">
        <v>5500</v>
      </c>
      <c r="I167" s="40">
        <f>D167*F167*H167</f>
        <v>55000</v>
      </c>
      <c r="J167" s="106"/>
    </row>
    <row r="168" spans="1:10">
      <c r="A168" s="114"/>
      <c r="B168" s="107"/>
      <c r="C168" s="20" t="s">
        <v>200</v>
      </c>
      <c r="D168" s="15">
        <v>1</v>
      </c>
      <c r="E168" s="15" t="s">
        <v>201</v>
      </c>
      <c r="F168" s="8">
        <v>1</v>
      </c>
      <c r="G168" s="8" t="s">
        <v>201</v>
      </c>
      <c r="H168" s="40">
        <v>2000</v>
      </c>
      <c r="I168" s="40">
        <f>D168*F168*H168</f>
        <v>2000</v>
      </c>
      <c r="J168" s="106"/>
    </row>
    <row r="169" spans="1:10" ht="24.45" customHeight="1">
      <c r="A169" s="108" t="s">
        <v>21</v>
      </c>
      <c r="B169" s="108"/>
      <c r="C169" s="108"/>
      <c r="D169" s="108"/>
      <c r="E169" s="108"/>
      <c r="F169" s="108"/>
      <c r="G169" s="108"/>
      <c r="H169" s="108"/>
      <c r="I169" s="52">
        <f>SUM(I166:I168)</f>
        <v>69000</v>
      </c>
      <c r="J169" s="9"/>
    </row>
    <row r="170" spans="1:10" ht="24.45" customHeight="1">
      <c r="A170" s="115" t="s">
        <v>26</v>
      </c>
      <c r="B170" s="115"/>
      <c r="C170" s="115"/>
      <c r="D170" s="115"/>
      <c r="E170" s="115"/>
      <c r="F170" s="115"/>
      <c r="G170" s="115"/>
      <c r="H170" s="115"/>
      <c r="I170" s="54">
        <f>I169+I165+I158+I135+I124+I111+I47+I24+I22+I17+I7</f>
        <v>3634800</v>
      </c>
      <c r="J170" s="10"/>
    </row>
    <row r="171" spans="1:10">
      <c r="A171" s="115" t="s">
        <v>27</v>
      </c>
      <c r="B171" s="115"/>
      <c r="C171" s="115"/>
      <c r="D171" s="115"/>
      <c r="E171" s="115"/>
      <c r="F171" s="115"/>
      <c r="G171" s="115"/>
      <c r="H171" s="115"/>
      <c r="I171" s="54">
        <f>I170*0.1</f>
        <v>363480</v>
      </c>
      <c r="J171" s="10"/>
    </row>
    <row r="172" spans="1:10">
      <c r="A172" s="115" t="s">
        <v>28</v>
      </c>
      <c r="B172" s="115"/>
      <c r="C172" s="115"/>
      <c r="D172" s="115"/>
      <c r="E172" s="115"/>
      <c r="F172" s="115"/>
      <c r="G172" s="115"/>
      <c r="H172" s="115"/>
      <c r="I172" s="54">
        <f>(I170+I171)*0.06</f>
        <v>239896.8</v>
      </c>
      <c r="J172" s="10"/>
    </row>
    <row r="173" spans="1:10">
      <c r="A173" s="115" t="s">
        <v>29</v>
      </c>
      <c r="B173" s="115"/>
      <c r="C173" s="115"/>
      <c r="D173" s="115"/>
      <c r="E173" s="115"/>
      <c r="F173" s="115"/>
      <c r="G173" s="115"/>
      <c r="H173" s="115"/>
      <c r="I173" s="54">
        <f>SUM(I170:I172)</f>
        <v>4238176.8</v>
      </c>
      <c r="J173" s="10"/>
    </row>
  </sheetData>
  <mergeCells count="33">
    <mergeCell ref="A24:H24"/>
    <mergeCell ref="A22:H22"/>
    <mergeCell ref="A7:H7"/>
    <mergeCell ref="A8:A16"/>
    <mergeCell ref="A17:H17"/>
    <mergeCell ref="A170:H170"/>
    <mergeCell ref="A171:H171"/>
    <mergeCell ref="A172:H172"/>
    <mergeCell ref="A173:H173"/>
    <mergeCell ref="A48:A110"/>
    <mergeCell ref="B167:B168"/>
    <mergeCell ref="A112:A123"/>
    <mergeCell ref="A124:H124"/>
    <mergeCell ref="A165:H165"/>
    <mergeCell ref="A135:H135"/>
    <mergeCell ref="A136:A157"/>
    <mergeCell ref="A158:H158"/>
    <mergeCell ref="B136:B138"/>
    <mergeCell ref="A125:A134"/>
    <mergeCell ref="A25:A46"/>
    <mergeCell ref="B44:B45"/>
    <mergeCell ref="J167:J168"/>
    <mergeCell ref="A169:H169"/>
    <mergeCell ref="A159:A164"/>
    <mergeCell ref="A111:H111"/>
    <mergeCell ref="A47:H47"/>
    <mergeCell ref="B125:B127"/>
    <mergeCell ref="A166:A168"/>
    <mergeCell ref="B6:C6"/>
    <mergeCell ref="B8:B10"/>
    <mergeCell ref="B11:B13"/>
    <mergeCell ref="A18:A21"/>
    <mergeCell ref="B18:B2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opLeftCell="A171" workbookViewId="0">
      <selection activeCell="K25" sqref="K25"/>
    </sheetView>
  </sheetViews>
  <sheetFormatPr defaultColWidth="46.77734375" defaultRowHeight="13.8"/>
  <cols>
    <col min="1" max="1" width="7.6640625" style="3" customWidth="1"/>
    <col min="2" max="2" width="30.109375" style="1" customWidth="1"/>
    <col min="3" max="3" width="32.109375" style="1" customWidth="1"/>
    <col min="4" max="4" width="6.6640625" style="17" customWidth="1"/>
    <col min="5" max="5" width="8.44140625" style="17" customWidth="1"/>
    <col min="6" max="6" width="9.109375" style="3" customWidth="1"/>
    <col min="7" max="7" width="7.77734375" style="3" customWidth="1"/>
    <col min="8" max="8" width="14.77734375" style="44" customWidth="1"/>
    <col min="9" max="9" width="17.33203125" style="44" customWidth="1"/>
    <col min="10" max="10" width="49.44140625" style="3" customWidth="1"/>
  </cols>
  <sheetData>
    <row r="1" spans="1:10">
      <c r="A1" s="33" t="s">
        <v>113</v>
      </c>
      <c r="B1" s="34"/>
      <c r="C1" s="34"/>
      <c r="D1" s="45"/>
      <c r="E1" s="45"/>
      <c r="F1" s="46"/>
      <c r="G1" s="46"/>
      <c r="H1" s="47"/>
      <c r="I1" s="47"/>
      <c r="J1" s="46"/>
    </row>
    <row r="2" spans="1:10">
      <c r="A2" s="33" t="s">
        <v>332</v>
      </c>
      <c r="B2" s="34"/>
      <c r="C2" s="34"/>
      <c r="D2" s="45"/>
      <c r="E2" s="45"/>
      <c r="F2" s="46"/>
      <c r="G2" s="46"/>
      <c r="H2" s="47"/>
      <c r="I2" s="47"/>
      <c r="J2" s="46"/>
    </row>
    <row r="3" spans="1:10">
      <c r="A3" s="33" t="s">
        <v>88</v>
      </c>
      <c r="B3" s="34"/>
      <c r="C3" s="34"/>
      <c r="D3" s="45"/>
      <c r="E3" s="45"/>
      <c r="F3" s="46"/>
      <c r="G3" s="46"/>
      <c r="H3" s="47"/>
      <c r="I3" s="47"/>
      <c r="J3" s="46"/>
    </row>
    <row r="4" spans="1:10">
      <c r="A4" s="33" t="s">
        <v>316</v>
      </c>
      <c r="B4" s="34"/>
      <c r="C4" s="34"/>
      <c r="D4" s="45"/>
      <c r="E4" s="45"/>
      <c r="F4" s="46"/>
      <c r="G4" s="46"/>
      <c r="H4" s="47"/>
      <c r="I4" s="47"/>
      <c r="J4" s="46"/>
    </row>
    <row r="5" spans="1:10">
      <c r="A5" s="59" t="s">
        <v>126</v>
      </c>
      <c r="B5" s="23" t="s">
        <v>0</v>
      </c>
      <c r="C5" s="23" t="s">
        <v>245</v>
      </c>
      <c r="D5" s="23" t="s">
        <v>118</v>
      </c>
      <c r="E5" s="23" t="s">
        <v>115</v>
      </c>
      <c r="F5" s="59" t="s">
        <v>1</v>
      </c>
      <c r="G5" s="59" t="s">
        <v>115</v>
      </c>
      <c r="H5" s="39" t="s">
        <v>117</v>
      </c>
      <c r="I5" s="39" t="s">
        <v>2</v>
      </c>
      <c r="J5" s="59" t="s">
        <v>3</v>
      </c>
    </row>
    <row r="6" spans="1:10">
      <c r="A6" s="11" t="s">
        <v>114</v>
      </c>
      <c r="B6" s="101" t="s">
        <v>244</v>
      </c>
      <c r="C6" s="102"/>
      <c r="D6" s="15">
        <v>1</v>
      </c>
      <c r="E6" s="15" t="s">
        <v>119</v>
      </c>
      <c r="F6" s="56">
        <v>1</v>
      </c>
      <c r="G6" s="56" t="s">
        <v>120</v>
      </c>
      <c r="H6" s="40">
        <f>机票明细!E44</f>
        <v>767000</v>
      </c>
      <c r="I6" s="40">
        <f>D6*F6*H6</f>
        <v>767000</v>
      </c>
      <c r="J6" s="56"/>
    </row>
    <row r="7" spans="1:10">
      <c r="A7" s="108"/>
      <c r="B7" s="108"/>
      <c r="C7" s="108"/>
      <c r="D7" s="108"/>
      <c r="E7" s="108"/>
      <c r="F7" s="108"/>
      <c r="G7" s="108"/>
      <c r="H7" s="108"/>
      <c r="I7" s="52">
        <v>588780</v>
      </c>
      <c r="J7" s="58"/>
    </row>
    <row r="8" spans="1:10">
      <c r="A8" s="103" t="s">
        <v>336</v>
      </c>
      <c r="B8" s="103" t="s">
        <v>288</v>
      </c>
      <c r="C8" s="48" t="s">
        <v>285</v>
      </c>
      <c r="D8" s="49">
        <v>83</v>
      </c>
      <c r="E8" s="27" t="s">
        <v>121</v>
      </c>
      <c r="F8" s="28">
        <v>4</v>
      </c>
      <c r="G8" s="27" t="s">
        <v>122</v>
      </c>
      <c r="H8" s="50">
        <v>850</v>
      </c>
      <c r="I8" s="41">
        <f>D8*F8*H8</f>
        <v>282200</v>
      </c>
      <c r="J8" s="29"/>
    </row>
    <row r="9" spans="1:10">
      <c r="A9" s="104"/>
      <c r="B9" s="104"/>
      <c r="C9" s="48" t="s">
        <v>286</v>
      </c>
      <c r="D9" s="49">
        <v>52</v>
      </c>
      <c r="E9" s="27" t="s">
        <v>121</v>
      </c>
      <c r="F9" s="28">
        <v>4</v>
      </c>
      <c r="G9" s="27" t="s">
        <v>122</v>
      </c>
      <c r="H9" s="50">
        <v>750</v>
      </c>
      <c r="I9" s="41">
        <f t="shared" ref="I9:I14" si="0">D9*F9*H9</f>
        <v>156000</v>
      </c>
      <c r="J9" s="29"/>
    </row>
    <row r="10" spans="1:10">
      <c r="A10" s="104"/>
      <c r="B10" s="29" t="s">
        <v>264</v>
      </c>
      <c r="C10" s="51" t="s">
        <v>265</v>
      </c>
      <c r="D10" s="49">
        <v>7</v>
      </c>
      <c r="E10" s="27" t="s">
        <v>266</v>
      </c>
      <c r="F10" s="28">
        <v>1</v>
      </c>
      <c r="G10" s="27"/>
      <c r="H10" s="50">
        <v>850</v>
      </c>
      <c r="I10" s="41">
        <f t="shared" si="0"/>
        <v>5950</v>
      </c>
      <c r="J10" s="29"/>
    </row>
    <row r="11" spans="1:10">
      <c r="A11" s="104"/>
      <c r="B11" s="29" t="s">
        <v>261</v>
      </c>
      <c r="C11" s="48" t="s">
        <v>337</v>
      </c>
      <c r="D11" s="49">
        <v>1</v>
      </c>
      <c r="E11" s="27" t="s">
        <v>340</v>
      </c>
      <c r="F11" s="28">
        <v>2</v>
      </c>
      <c r="G11" s="27" t="s">
        <v>144</v>
      </c>
      <c r="H11" s="50">
        <v>50000</v>
      </c>
      <c r="I11" s="41">
        <f t="shared" si="0"/>
        <v>100000</v>
      </c>
      <c r="J11" s="29"/>
    </row>
    <row r="12" spans="1:10">
      <c r="A12" s="104"/>
      <c r="B12" s="35" t="s">
        <v>290</v>
      </c>
      <c r="C12" s="48" t="s">
        <v>338</v>
      </c>
      <c r="D12" s="49">
        <v>1</v>
      </c>
      <c r="E12" s="27" t="s">
        <v>340</v>
      </c>
      <c r="F12" s="28">
        <v>1</v>
      </c>
      <c r="G12" s="27" t="s">
        <v>144</v>
      </c>
      <c r="H12" s="50">
        <v>90000</v>
      </c>
      <c r="I12" s="41">
        <f t="shared" si="0"/>
        <v>90000</v>
      </c>
      <c r="J12" s="29"/>
    </row>
    <row r="13" spans="1:10">
      <c r="A13" s="104"/>
      <c r="B13" s="103" t="s">
        <v>291</v>
      </c>
      <c r="C13" s="48" t="s">
        <v>334</v>
      </c>
      <c r="D13" s="49">
        <v>2</v>
      </c>
      <c r="E13" s="27" t="s">
        <v>296</v>
      </c>
      <c r="F13" s="28">
        <v>1</v>
      </c>
      <c r="G13" s="27" t="s">
        <v>144</v>
      </c>
      <c r="H13" s="50">
        <v>25000</v>
      </c>
      <c r="I13" s="41">
        <f t="shared" si="0"/>
        <v>50000</v>
      </c>
      <c r="J13" s="29"/>
    </row>
    <row r="14" spans="1:10">
      <c r="A14" s="105"/>
      <c r="B14" s="105"/>
      <c r="C14" s="25" t="s">
        <v>333</v>
      </c>
      <c r="D14" s="26">
        <v>1</v>
      </c>
      <c r="E14" s="27" t="s">
        <v>121</v>
      </c>
      <c r="F14" s="28">
        <v>1</v>
      </c>
      <c r="G14" s="27" t="s">
        <v>335</v>
      </c>
      <c r="H14" s="41">
        <v>16000</v>
      </c>
      <c r="I14" s="41">
        <f t="shared" si="0"/>
        <v>16000</v>
      </c>
      <c r="J14" s="29"/>
    </row>
    <row r="15" spans="1:10">
      <c r="A15" s="108" t="s">
        <v>130</v>
      </c>
      <c r="B15" s="108"/>
      <c r="C15" s="108"/>
      <c r="D15" s="108"/>
      <c r="E15" s="108"/>
      <c r="F15" s="108"/>
      <c r="G15" s="108"/>
      <c r="H15" s="108"/>
      <c r="I15" s="67">
        <f>SUM(I8:I14)</f>
        <v>700150</v>
      </c>
      <c r="J15" s="58"/>
    </row>
    <row r="16" spans="1:10">
      <c r="A16" s="103" t="s">
        <v>127</v>
      </c>
      <c r="B16" s="103" t="s">
        <v>339</v>
      </c>
      <c r="C16" s="24" t="s">
        <v>254</v>
      </c>
      <c r="D16" s="26">
        <v>23</v>
      </c>
      <c r="E16" s="27" t="s">
        <v>128</v>
      </c>
      <c r="F16" s="28">
        <v>1</v>
      </c>
      <c r="G16" s="27" t="s">
        <v>124</v>
      </c>
      <c r="H16" s="41">
        <v>4500</v>
      </c>
      <c r="I16" s="41">
        <f t="shared" ref="I16:I21" si="1">D16*F16*H16</f>
        <v>103500</v>
      </c>
      <c r="J16" s="22"/>
    </row>
    <row r="17" spans="1:10">
      <c r="A17" s="104"/>
      <c r="B17" s="104"/>
      <c r="C17" s="24" t="s">
        <v>299</v>
      </c>
      <c r="D17" s="26">
        <v>220</v>
      </c>
      <c r="E17" s="27" t="s">
        <v>119</v>
      </c>
      <c r="F17" s="28">
        <v>2</v>
      </c>
      <c r="G17" s="27" t="s">
        <v>147</v>
      </c>
      <c r="H17" s="41">
        <v>268</v>
      </c>
      <c r="I17" s="41">
        <f t="shared" si="1"/>
        <v>117920</v>
      </c>
      <c r="J17" s="22"/>
    </row>
    <row r="18" spans="1:10">
      <c r="A18" s="104"/>
      <c r="B18" s="104"/>
      <c r="C18" s="24" t="s">
        <v>301</v>
      </c>
      <c r="D18" s="26">
        <v>220</v>
      </c>
      <c r="E18" s="27" t="s">
        <v>119</v>
      </c>
      <c r="F18" s="28">
        <v>4</v>
      </c>
      <c r="G18" s="27" t="s">
        <v>147</v>
      </c>
      <c r="H18" s="41">
        <v>88</v>
      </c>
      <c r="I18" s="41">
        <f t="shared" si="1"/>
        <v>77440</v>
      </c>
      <c r="J18" s="22"/>
    </row>
    <row r="19" spans="1:10">
      <c r="A19" s="104"/>
      <c r="B19" s="104"/>
      <c r="C19" s="24" t="s">
        <v>302</v>
      </c>
      <c r="D19" s="26">
        <v>1</v>
      </c>
      <c r="E19" s="27" t="s">
        <v>201</v>
      </c>
      <c r="F19" s="28">
        <v>1</v>
      </c>
      <c r="G19" s="27" t="s">
        <v>147</v>
      </c>
      <c r="H19" s="41">
        <v>20000</v>
      </c>
      <c r="I19" s="41">
        <f t="shared" si="1"/>
        <v>20000</v>
      </c>
      <c r="J19" s="22"/>
    </row>
    <row r="20" spans="1:10">
      <c r="A20" s="104"/>
      <c r="B20" s="104"/>
      <c r="C20" s="24" t="s">
        <v>365</v>
      </c>
      <c r="D20" s="26">
        <v>100</v>
      </c>
      <c r="E20" s="27" t="s">
        <v>366</v>
      </c>
      <c r="F20" s="28">
        <v>1</v>
      </c>
      <c r="G20" s="27" t="s">
        <v>367</v>
      </c>
      <c r="H20" s="41">
        <v>298</v>
      </c>
      <c r="I20" s="41">
        <f t="shared" si="1"/>
        <v>29800</v>
      </c>
      <c r="J20" s="22"/>
    </row>
    <row r="21" spans="1:10">
      <c r="A21" s="105"/>
      <c r="B21" s="105"/>
      <c r="C21" s="24" t="s">
        <v>255</v>
      </c>
      <c r="D21" s="26">
        <v>1</v>
      </c>
      <c r="E21" s="27" t="s">
        <v>256</v>
      </c>
      <c r="F21" s="28">
        <v>1</v>
      </c>
      <c r="G21" s="27" t="s">
        <v>147</v>
      </c>
      <c r="H21" s="41">
        <v>4000</v>
      </c>
      <c r="I21" s="41">
        <f t="shared" si="1"/>
        <v>4000</v>
      </c>
      <c r="J21" s="22"/>
    </row>
    <row r="22" spans="1:10">
      <c r="A22" s="108" t="s">
        <v>129</v>
      </c>
      <c r="B22" s="108"/>
      <c r="C22" s="108"/>
      <c r="D22" s="108"/>
      <c r="E22" s="108"/>
      <c r="F22" s="108"/>
      <c r="G22" s="108"/>
      <c r="H22" s="108"/>
      <c r="I22" s="67">
        <f>SUM(I16:I21)</f>
        <v>352660</v>
      </c>
      <c r="J22" s="58"/>
    </row>
    <row r="23" spans="1:10">
      <c r="A23" s="55" t="s">
        <v>131</v>
      </c>
      <c r="B23" s="35" t="s">
        <v>133</v>
      </c>
      <c r="C23" s="25" t="s">
        <v>134</v>
      </c>
      <c r="D23" s="26">
        <v>220</v>
      </c>
      <c r="E23" s="27" t="s">
        <v>123</v>
      </c>
      <c r="F23" s="28">
        <v>1</v>
      </c>
      <c r="G23" s="27" t="s">
        <v>124</v>
      </c>
      <c r="H23" s="41">
        <v>268</v>
      </c>
      <c r="I23" s="41">
        <f t="shared" ref="I23" si="2">D23*F23*H23</f>
        <v>58960</v>
      </c>
      <c r="J23" s="29"/>
    </row>
    <row r="24" spans="1:10">
      <c r="A24" s="108" t="s">
        <v>132</v>
      </c>
      <c r="B24" s="108"/>
      <c r="C24" s="108"/>
      <c r="D24" s="108"/>
      <c r="E24" s="108"/>
      <c r="F24" s="108"/>
      <c r="G24" s="108"/>
      <c r="H24" s="108"/>
      <c r="I24" s="68">
        <f>SUM(I23:I23)</f>
        <v>58960</v>
      </c>
      <c r="J24" s="58"/>
    </row>
    <row r="25" spans="1:10" ht="13.95" customHeight="1">
      <c r="A25" s="106" t="s">
        <v>194</v>
      </c>
      <c r="B25" s="4" t="s">
        <v>279</v>
      </c>
      <c r="C25" s="4"/>
      <c r="D25" s="16"/>
      <c r="E25" s="16"/>
      <c r="F25" s="5"/>
      <c r="G25" s="5"/>
      <c r="H25" s="42"/>
      <c r="I25" s="42"/>
      <c r="J25" s="5"/>
    </row>
    <row r="26" spans="1:10" ht="21" customHeight="1">
      <c r="A26" s="106"/>
      <c r="B26" s="57" t="s">
        <v>318</v>
      </c>
      <c r="C26" s="57" t="s">
        <v>320</v>
      </c>
      <c r="D26" s="56">
        <v>1</v>
      </c>
      <c r="E26" s="56" t="s">
        <v>319</v>
      </c>
      <c r="F26" s="56">
        <v>1</v>
      </c>
      <c r="G26" s="56"/>
      <c r="H26" s="75">
        <v>12000</v>
      </c>
      <c r="I26" s="40">
        <f>D26*F26*H26</f>
        <v>12000</v>
      </c>
      <c r="J26" s="56" t="s">
        <v>378</v>
      </c>
    </row>
    <row r="27" spans="1:10">
      <c r="A27" s="106"/>
      <c r="B27" s="57" t="s">
        <v>280</v>
      </c>
      <c r="C27" s="57" t="s">
        <v>321</v>
      </c>
      <c r="D27" s="56">
        <v>1</v>
      </c>
      <c r="E27" s="56" t="s">
        <v>91</v>
      </c>
      <c r="F27" s="11">
        <v>3</v>
      </c>
      <c r="G27" s="56" t="s">
        <v>138</v>
      </c>
      <c r="H27" s="75">
        <v>8000</v>
      </c>
      <c r="I27" s="40">
        <f t="shared" ref="I27:I28" si="3">D27*F27*H27</f>
        <v>24000</v>
      </c>
      <c r="J27" s="65" t="s">
        <v>392</v>
      </c>
    </row>
    <row r="28" spans="1:10">
      <c r="A28" s="106"/>
      <c r="B28" s="57" t="s">
        <v>135</v>
      </c>
      <c r="C28" s="57" t="s">
        <v>322</v>
      </c>
      <c r="D28" s="56">
        <v>5</v>
      </c>
      <c r="E28" s="56" t="s">
        <v>92</v>
      </c>
      <c r="F28" s="11">
        <v>1</v>
      </c>
      <c r="G28" s="56"/>
      <c r="H28" s="40">
        <v>800</v>
      </c>
      <c r="I28" s="40">
        <f t="shared" si="3"/>
        <v>4000</v>
      </c>
      <c r="J28" s="56"/>
    </row>
    <row r="29" spans="1:10">
      <c r="A29" s="106"/>
      <c r="B29" s="4" t="s">
        <v>93</v>
      </c>
      <c r="C29" s="4"/>
      <c r="D29" s="16"/>
      <c r="E29" s="16"/>
      <c r="F29" s="5"/>
      <c r="G29" s="5"/>
      <c r="H29" s="42"/>
      <c r="I29" s="42"/>
      <c r="J29" s="5"/>
    </row>
    <row r="30" spans="1:10" ht="27.6">
      <c r="A30" s="106"/>
      <c r="B30" s="57" t="s">
        <v>342</v>
      </c>
      <c r="C30" s="57" t="s">
        <v>323</v>
      </c>
      <c r="D30" s="56">
        <v>1</v>
      </c>
      <c r="E30" s="56" t="s">
        <v>94</v>
      </c>
      <c r="F30" s="11">
        <v>1</v>
      </c>
      <c r="G30" s="56"/>
      <c r="H30" s="75">
        <v>15000</v>
      </c>
      <c r="I30" s="40">
        <f>D30*F30*H30</f>
        <v>15000</v>
      </c>
      <c r="J30" s="65" t="s">
        <v>378</v>
      </c>
    </row>
    <row r="31" spans="1:10">
      <c r="A31" s="106"/>
      <c r="B31" s="57" t="s">
        <v>343</v>
      </c>
      <c r="C31" s="57" t="s">
        <v>374</v>
      </c>
      <c r="D31" s="56">
        <v>56</v>
      </c>
      <c r="E31" s="56" t="s">
        <v>89</v>
      </c>
      <c r="F31" s="11">
        <v>1</v>
      </c>
      <c r="G31" s="56"/>
      <c r="H31" s="40">
        <v>50</v>
      </c>
      <c r="I31" s="40">
        <f t="shared" ref="I31:I37" si="4">D31*F31*H31</f>
        <v>2800</v>
      </c>
      <c r="J31" s="56" t="s">
        <v>375</v>
      </c>
    </row>
    <row r="32" spans="1:10" ht="27" customHeight="1">
      <c r="A32" s="106"/>
      <c r="B32" s="57" t="s">
        <v>112</v>
      </c>
      <c r="C32" s="57" t="s">
        <v>324</v>
      </c>
      <c r="D32" s="56">
        <v>1</v>
      </c>
      <c r="E32" s="56" t="s">
        <v>92</v>
      </c>
      <c r="F32" s="11">
        <v>1</v>
      </c>
      <c r="G32" s="56"/>
      <c r="H32" s="40">
        <v>13000</v>
      </c>
      <c r="I32" s="40">
        <f t="shared" si="4"/>
        <v>13000</v>
      </c>
      <c r="J32" s="56" t="s">
        <v>376</v>
      </c>
    </row>
    <row r="33" spans="1:10" ht="27.6">
      <c r="A33" s="106"/>
      <c r="B33" s="57" t="s">
        <v>344</v>
      </c>
      <c r="C33" s="57" t="s">
        <v>373</v>
      </c>
      <c r="D33" s="56">
        <v>2</v>
      </c>
      <c r="E33" s="56" t="s">
        <v>91</v>
      </c>
      <c r="F33" s="11">
        <v>1</v>
      </c>
      <c r="G33" s="56"/>
      <c r="H33" s="40">
        <v>6000</v>
      </c>
      <c r="I33" s="40">
        <f t="shared" si="4"/>
        <v>12000</v>
      </c>
      <c r="J33" s="56" t="s">
        <v>377</v>
      </c>
    </row>
    <row r="34" spans="1:10">
      <c r="A34" s="106"/>
      <c r="B34" s="57" t="s">
        <v>380</v>
      </c>
      <c r="C34" s="57" t="s">
        <v>90</v>
      </c>
      <c r="D34" s="56">
        <v>1</v>
      </c>
      <c r="E34" s="56" t="s">
        <v>319</v>
      </c>
      <c r="F34" s="11">
        <v>1</v>
      </c>
      <c r="G34" s="56"/>
      <c r="H34" s="40">
        <v>6000</v>
      </c>
      <c r="I34" s="40">
        <f t="shared" si="4"/>
        <v>6000</v>
      </c>
      <c r="J34" s="65" t="s">
        <v>393</v>
      </c>
    </row>
    <row r="35" spans="1:10">
      <c r="A35" s="106"/>
      <c r="B35" s="57" t="s">
        <v>270</v>
      </c>
      <c r="C35" s="57"/>
      <c r="D35" s="56">
        <v>1</v>
      </c>
      <c r="E35" s="56" t="s">
        <v>136</v>
      </c>
      <c r="F35" s="11">
        <v>1</v>
      </c>
      <c r="G35" s="56"/>
      <c r="H35" s="40">
        <v>10000</v>
      </c>
      <c r="I35" s="40">
        <f t="shared" si="4"/>
        <v>10000</v>
      </c>
      <c r="J35" s="56" t="s">
        <v>394</v>
      </c>
    </row>
    <row r="36" spans="1:10">
      <c r="A36" s="106"/>
      <c r="B36" s="57" t="s">
        <v>272</v>
      </c>
      <c r="C36" s="57"/>
      <c r="D36" s="56">
        <v>1</v>
      </c>
      <c r="E36" s="56" t="s">
        <v>136</v>
      </c>
      <c r="F36" s="11">
        <v>1</v>
      </c>
      <c r="G36" s="56"/>
      <c r="H36" s="40">
        <v>15000</v>
      </c>
      <c r="I36" s="40">
        <f t="shared" si="4"/>
        <v>15000</v>
      </c>
      <c r="J36" s="65" t="s">
        <v>394</v>
      </c>
    </row>
    <row r="37" spans="1:10">
      <c r="A37" s="106"/>
      <c r="B37" s="57" t="s">
        <v>271</v>
      </c>
      <c r="C37" s="57"/>
      <c r="D37" s="56">
        <v>1</v>
      </c>
      <c r="E37" s="56" t="s">
        <v>136</v>
      </c>
      <c r="F37" s="11">
        <v>1</v>
      </c>
      <c r="G37" s="56"/>
      <c r="H37" s="40">
        <v>10000</v>
      </c>
      <c r="I37" s="40">
        <f t="shared" si="4"/>
        <v>10000</v>
      </c>
      <c r="J37" s="65" t="s">
        <v>394</v>
      </c>
    </row>
    <row r="38" spans="1:10">
      <c r="A38" s="106"/>
      <c r="B38" s="4" t="s">
        <v>97</v>
      </c>
      <c r="C38" s="4"/>
      <c r="D38" s="16"/>
      <c r="E38" s="16"/>
      <c r="F38" s="5"/>
      <c r="G38" s="5"/>
      <c r="H38" s="42"/>
      <c r="I38" s="42"/>
      <c r="J38" s="5"/>
    </row>
    <row r="39" spans="1:10">
      <c r="A39" s="106"/>
      <c r="B39" s="57" t="s">
        <v>326</v>
      </c>
      <c r="C39" s="57" t="s">
        <v>98</v>
      </c>
      <c r="D39" s="56">
        <v>108</v>
      </c>
      <c r="E39" s="56" t="s">
        <v>89</v>
      </c>
      <c r="F39" s="11">
        <v>1</v>
      </c>
      <c r="G39" s="56"/>
      <c r="H39" s="40">
        <v>120</v>
      </c>
      <c r="I39" s="40">
        <f>H39*D39*F39</f>
        <v>12960</v>
      </c>
      <c r="J39" s="56"/>
    </row>
    <row r="40" spans="1:10">
      <c r="A40" s="106"/>
      <c r="B40" s="57" t="s">
        <v>110</v>
      </c>
      <c r="C40" s="57" t="s">
        <v>99</v>
      </c>
      <c r="D40" s="56">
        <v>108</v>
      </c>
      <c r="E40" s="56" t="s">
        <v>89</v>
      </c>
      <c r="F40" s="11">
        <v>1</v>
      </c>
      <c r="G40" s="56"/>
      <c r="H40" s="40">
        <v>50</v>
      </c>
      <c r="I40" s="40">
        <f t="shared" ref="I40:I45" si="5">H40*D40*F40</f>
        <v>5400</v>
      </c>
      <c r="J40" s="56"/>
    </row>
    <row r="41" spans="1:10">
      <c r="A41" s="106"/>
      <c r="B41" s="57" t="s">
        <v>111</v>
      </c>
      <c r="C41" s="57" t="s">
        <v>100</v>
      </c>
      <c r="D41" s="56">
        <v>120</v>
      </c>
      <c r="E41" s="56" t="s">
        <v>89</v>
      </c>
      <c r="F41" s="11">
        <v>1</v>
      </c>
      <c r="G41" s="56"/>
      <c r="H41" s="40">
        <v>25</v>
      </c>
      <c r="I41" s="40">
        <f t="shared" si="5"/>
        <v>3000</v>
      </c>
      <c r="J41" s="56"/>
    </row>
    <row r="42" spans="1:10">
      <c r="A42" s="106"/>
      <c r="B42" s="57" t="s">
        <v>273</v>
      </c>
      <c r="C42" s="57" t="s">
        <v>101</v>
      </c>
      <c r="D42" s="56">
        <v>1</v>
      </c>
      <c r="E42" s="56" t="s">
        <v>94</v>
      </c>
      <c r="F42" s="11">
        <v>1</v>
      </c>
      <c r="G42" s="56"/>
      <c r="H42" s="40">
        <v>8000</v>
      </c>
      <c r="I42" s="40">
        <f t="shared" si="5"/>
        <v>8000</v>
      </c>
      <c r="J42" s="56" t="s">
        <v>379</v>
      </c>
    </row>
    <row r="43" spans="1:10">
      <c r="A43" s="106"/>
      <c r="B43" s="57" t="s">
        <v>327</v>
      </c>
      <c r="C43" s="57" t="s">
        <v>102</v>
      </c>
      <c r="D43" s="56">
        <v>1</v>
      </c>
      <c r="E43" s="56" t="s">
        <v>94</v>
      </c>
      <c r="F43" s="11">
        <v>1</v>
      </c>
      <c r="G43" s="56"/>
      <c r="H43" s="75">
        <v>12000</v>
      </c>
      <c r="I43" s="40">
        <f t="shared" si="5"/>
        <v>12000</v>
      </c>
      <c r="J43" s="56"/>
    </row>
    <row r="44" spans="1:10">
      <c r="A44" s="106"/>
      <c r="B44" s="57" t="s">
        <v>328</v>
      </c>
      <c r="C44" s="57" t="s">
        <v>103</v>
      </c>
      <c r="D44" s="56">
        <v>25.5</v>
      </c>
      <c r="E44" s="56" t="s">
        <v>89</v>
      </c>
      <c r="F44" s="11">
        <v>1</v>
      </c>
      <c r="G44" s="56"/>
      <c r="H44" s="40">
        <v>220</v>
      </c>
      <c r="I44" s="40">
        <f t="shared" si="5"/>
        <v>5610</v>
      </c>
      <c r="J44" s="56" t="s">
        <v>381</v>
      </c>
    </row>
    <row r="45" spans="1:10">
      <c r="A45" s="106"/>
      <c r="B45" s="57" t="s">
        <v>329</v>
      </c>
      <c r="C45" s="57" t="s">
        <v>330</v>
      </c>
      <c r="D45" s="56">
        <v>1</v>
      </c>
      <c r="E45" s="56" t="s">
        <v>319</v>
      </c>
      <c r="F45" s="11">
        <v>1</v>
      </c>
      <c r="G45" s="56"/>
      <c r="H45" s="40">
        <v>4000</v>
      </c>
      <c r="I45" s="40">
        <f t="shared" si="5"/>
        <v>4000</v>
      </c>
      <c r="J45" s="56" t="s">
        <v>395</v>
      </c>
    </row>
    <row r="46" spans="1:10">
      <c r="A46" s="106"/>
      <c r="B46" s="4" t="s">
        <v>104</v>
      </c>
      <c r="C46" s="4"/>
      <c r="D46" s="16"/>
      <c r="E46" s="16"/>
      <c r="F46" s="5"/>
      <c r="G46" s="5"/>
      <c r="H46" s="42"/>
      <c r="I46" s="42"/>
      <c r="J46" s="5"/>
    </row>
    <row r="47" spans="1:10">
      <c r="A47" s="106"/>
      <c r="B47" s="107" t="s">
        <v>105</v>
      </c>
      <c r="C47" s="57" t="s">
        <v>106</v>
      </c>
      <c r="D47" s="15">
        <v>1</v>
      </c>
      <c r="E47" s="56" t="s">
        <v>94</v>
      </c>
      <c r="F47" s="11">
        <v>1</v>
      </c>
      <c r="G47" s="56"/>
      <c r="H47" s="40">
        <v>16000</v>
      </c>
      <c r="I47" s="40">
        <f>D47*F47*H47</f>
        <v>16000</v>
      </c>
      <c r="J47" s="76" t="s">
        <v>384</v>
      </c>
    </row>
    <row r="48" spans="1:10">
      <c r="A48" s="106"/>
      <c r="B48" s="107"/>
      <c r="C48" s="57" t="s">
        <v>107</v>
      </c>
      <c r="D48" s="15">
        <v>1</v>
      </c>
      <c r="E48" s="56" t="s">
        <v>94</v>
      </c>
      <c r="F48" s="11">
        <v>1</v>
      </c>
      <c r="G48" s="56"/>
      <c r="H48" s="40">
        <v>6000</v>
      </c>
      <c r="I48" s="40">
        <f t="shared" ref="I48:I49" si="6">D48*F48*H48</f>
        <v>6000</v>
      </c>
      <c r="J48" s="76" t="s">
        <v>385</v>
      </c>
    </row>
    <row r="49" spans="1:10">
      <c r="A49" s="106"/>
      <c r="B49" s="57" t="s">
        <v>108</v>
      </c>
      <c r="C49" s="57" t="s">
        <v>109</v>
      </c>
      <c r="D49" s="15">
        <v>1</v>
      </c>
      <c r="E49" s="56" t="s">
        <v>94</v>
      </c>
      <c r="F49" s="11">
        <v>1</v>
      </c>
      <c r="G49" s="56"/>
      <c r="H49" s="40">
        <v>45000</v>
      </c>
      <c r="I49" s="40">
        <f t="shared" si="6"/>
        <v>45000</v>
      </c>
      <c r="J49" s="56" t="s">
        <v>382</v>
      </c>
    </row>
    <row r="50" spans="1:10">
      <c r="A50" s="108" t="s">
        <v>25</v>
      </c>
      <c r="B50" s="108"/>
      <c r="C50" s="108"/>
      <c r="D50" s="108"/>
      <c r="E50" s="108"/>
      <c r="F50" s="108"/>
      <c r="G50" s="108"/>
      <c r="H50" s="108"/>
      <c r="I50" s="66">
        <f>SUM(I25:I49)</f>
        <v>241770</v>
      </c>
      <c r="J50" s="58"/>
    </row>
    <row r="51" spans="1:10">
      <c r="A51" s="106" t="s">
        <v>193</v>
      </c>
      <c r="B51" s="18" t="s">
        <v>30</v>
      </c>
      <c r="C51" s="7"/>
      <c r="D51" s="13"/>
      <c r="E51" s="13"/>
      <c r="F51" s="13"/>
      <c r="G51" s="13"/>
      <c r="H51" s="43"/>
      <c r="I51" s="43"/>
      <c r="J51" s="14"/>
    </row>
    <row r="52" spans="1:10">
      <c r="A52" s="106"/>
      <c r="B52" s="57" t="s">
        <v>267</v>
      </c>
      <c r="C52" s="57"/>
      <c r="D52" s="56">
        <v>1</v>
      </c>
      <c r="E52" s="15" t="s">
        <v>136</v>
      </c>
      <c r="F52" s="11">
        <v>1</v>
      </c>
      <c r="G52" s="56"/>
      <c r="H52" s="40">
        <v>60000</v>
      </c>
      <c r="I52" s="40">
        <f>D52*F52*H52</f>
        <v>60000</v>
      </c>
      <c r="J52" s="56" t="s">
        <v>383</v>
      </c>
    </row>
    <row r="53" spans="1:10">
      <c r="A53" s="106"/>
      <c r="B53" s="57" t="s">
        <v>268</v>
      </c>
      <c r="C53" s="57"/>
      <c r="D53" s="56">
        <v>1</v>
      </c>
      <c r="E53" s="15" t="s">
        <v>136</v>
      </c>
      <c r="F53" s="11">
        <v>1</v>
      </c>
      <c r="G53" s="56"/>
      <c r="H53" s="40">
        <v>130000</v>
      </c>
      <c r="I53" s="40">
        <f t="shared" ref="I53:I65" si="7">D53*F53*H53</f>
        <v>130000</v>
      </c>
      <c r="J53" s="65" t="s">
        <v>383</v>
      </c>
    </row>
    <row r="54" spans="1:10" ht="13.95" customHeight="1">
      <c r="A54" s="106"/>
      <c r="B54" s="57" t="s">
        <v>36</v>
      </c>
      <c r="C54" s="57"/>
      <c r="D54" s="56"/>
      <c r="E54" s="15"/>
      <c r="F54" s="11"/>
      <c r="G54" s="56"/>
      <c r="H54" s="40"/>
      <c r="I54" s="40"/>
      <c r="J54" s="56"/>
    </row>
    <row r="55" spans="1:10" ht="13.95" customHeight="1">
      <c r="A55" s="106"/>
      <c r="B55" s="57" t="s">
        <v>351</v>
      </c>
      <c r="C55" s="57"/>
      <c r="D55" s="56">
        <v>10</v>
      </c>
      <c r="E55" s="15" t="s">
        <v>352</v>
      </c>
      <c r="F55" s="11">
        <v>5</v>
      </c>
      <c r="G55" s="56" t="s">
        <v>353</v>
      </c>
      <c r="H55" s="67">
        <v>700</v>
      </c>
      <c r="I55" s="40">
        <f>D55*F55*H55</f>
        <v>35000</v>
      </c>
      <c r="J55" s="56"/>
    </row>
    <row r="56" spans="1:10">
      <c r="A56" s="106"/>
      <c r="B56" s="2" t="s">
        <v>31</v>
      </c>
      <c r="C56" s="2"/>
      <c r="D56" s="56"/>
      <c r="E56" s="56"/>
      <c r="F56" s="56"/>
      <c r="G56" s="56"/>
      <c r="H56" s="40"/>
      <c r="I56" s="40"/>
      <c r="J56" s="56"/>
    </row>
    <row r="57" spans="1:10" ht="27.6">
      <c r="A57" s="106"/>
      <c r="B57" s="19" t="s">
        <v>49</v>
      </c>
      <c r="C57" s="57"/>
      <c r="D57" s="56">
        <v>8</v>
      </c>
      <c r="E57" s="15" t="s">
        <v>136</v>
      </c>
      <c r="F57" s="56">
        <v>1</v>
      </c>
      <c r="G57" s="56"/>
      <c r="H57" s="67">
        <v>1000</v>
      </c>
      <c r="I57" s="40">
        <f t="shared" si="7"/>
        <v>8000</v>
      </c>
      <c r="J57" s="56"/>
    </row>
    <row r="58" spans="1:10" ht="13.95" customHeight="1">
      <c r="A58" s="106"/>
      <c r="B58" s="19" t="s">
        <v>50</v>
      </c>
      <c r="C58" s="57"/>
      <c r="D58" s="56">
        <v>1</v>
      </c>
      <c r="E58" s="15" t="s">
        <v>136</v>
      </c>
      <c r="F58" s="56">
        <v>1</v>
      </c>
      <c r="G58" s="56"/>
      <c r="H58" s="40">
        <v>1500</v>
      </c>
      <c r="I58" s="40">
        <f t="shared" si="7"/>
        <v>1500</v>
      </c>
      <c r="J58" s="56"/>
    </row>
    <row r="59" spans="1:10">
      <c r="A59" s="106"/>
      <c r="B59" s="57" t="s">
        <v>33</v>
      </c>
      <c r="C59" s="57"/>
      <c r="D59" s="56"/>
      <c r="E59" s="15"/>
      <c r="F59" s="56"/>
      <c r="G59" s="56"/>
      <c r="H59" s="40"/>
      <c r="I59" s="40">
        <f t="shared" si="7"/>
        <v>0</v>
      </c>
      <c r="J59" s="56"/>
    </row>
    <row r="60" spans="1:10" ht="27.6">
      <c r="A60" s="106"/>
      <c r="B60" s="19" t="s">
        <v>34</v>
      </c>
      <c r="C60" s="57"/>
      <c r="D60" s="56">
        <v>16</v>
      </c>
      <c r="E60" s="15" t="s">
        <v>138</v>
      </c>
      <c r="F60" s="56">
        <v>1</v>
      </c>
      <c r="G60" s="56"/>
      <c r="H60" s="40">
        <v>500</v>
      </c>
      <c r="I60" s="40">
        <f t="shared" si="7"/>
        <v>8000</v>
      </c>
      <c r="J60" s="56"/>
    </row>
    <row r="61" spans="1:10" ht="27.6">
      <c r="A61" s="106"/>
      <c r="B61" s="19" t="s">
        <v>354</v>
      </c>
      <c r="C61" s="57"/>
      <c r="D61" s="56">
        <v>60</v>
      </c>
      <c r="E61" s="15" t="s">
        <v>138</v>
      </c>
      <c r="F61" s="56">
        <v>1</v>
      </c>
      <c r="G61" s="56"/>
      <c r="H61" s="40">
        <v>200</v>
      </c>
      <c r="I61" s="40">
        <f t="shared" si="7"/>
        <v>12000</v>
      </c>
      <c r="J61" s="56"/>
    </row>
    <row r="62" spans="1:10" ht="27.6">
      <c r="A62" s="106"/>
      <c r="B62" s="19" t="s">
        <v>51</v>
      </c>
      <c r="C62" s="57"/>
      <c r="D62" s="56">
        <v>1</v>
      </c>
      <c r="E62" s="15" t="s">
        <v>136</v>
      </c>
      <c r="F62" s="56">
        <v>1</v>
      </c>
      <c r="G62" s="56"/>
      <c r="H62" s="40">
        <v>2000</v>
      </c>
      <c r="I62" s="40">
        <f t="shared" si="7"/>
        <v>2000</v>
      </c>
      <c r="J62" s="56"/>
    </row>
    <row r="63" spans="1:10" ht="13.95" customHeight="1">
      <c r="A63" s="106"/>
      <c r="B63" s="19" t="s">
        <v>52</v>
      </c>
      <c r="C63" s="57"/>
      <c r="D63" s="56">
        <v>2</v>
      </c>
      <c r="E63" s="15" t="s">
        <v>138</v>
      </c>
      <c r="F63" s="56">
        <v>1</v>
      </c>
      <c r="G63" s="56"/>
      <c r="H63" s="40">
        <v>500</v>
      </c>
      <c r="I63" s="40">
        <f t="shared" si="7"/>
        <v>1000</v>
      </c>
      <c r="J63" s="56"/>
    </row>
    <row r="64" spans="1:10">
      <c r="A64" s="106"/>
      <c r="B64" s="19" t="s">
        <v>53</v>
      </c>
      <c r="C64" s="57"/>
      <c r="D64" s="56">
        <v>12</v>
      </c>
      <c r="E64" s="15" t="s">
        <v>139</v>
      </c>
      <c r="F64" s="56">
        <v>1</v>
      </c>
      <c r="G64" s="56"/>
      <c r="H64" s="75">
        <v>500</v>
      </c>
      <c r="I64" s="40">
        <f t="shared" si="7"/>
        <v>6000</v>
      </c>
      <c r="J64" s="56"/>
    </row>
    <row r="65" spans="1:10" ht="27.6">
      <c r="A65" s="106"/>
      <c r="B65" s="19" t="s">
        <v>54</v>
      </c>
      <c r="C65" s="57"/>
      <c r="D65" s="56">
        <v>1</v>
      </c>
      <c r="E65" s="15" t="s">
        <v>136</v>
      </c>
      <c r="F65" s="56">
        <v>1</v>
      </c>
      <c r="G65" s="56"/>
      <c r="H65" s="40">
        <v>500</v>
      </c>
      <c r="I65" s="40">
        <f t="shared" si="7"/>
        <v>500</v>
      </c>
      <c r="J65" s="56"/>
    </row>
    <row r="66" spans="1:10" ht="13.95" customHeight="1">
      <c r="A66" s="106"/>
      <c r="B66" s="4" t="s">
        <v>38</v>
      </c>
      <c r="C66" s="4"/>
      <c r="D66" s="16"/>
      <c r="E66" s="16"/>
      <c r="F66" s="5"/>
      <c r="G66" s="5"/>
      <c r="H66" s="42"/>
      <c r="I66" s="42"/>
      <c r="J66" s="5"/>
    </row>
    <row r="67" spans="1:10" ht="13.95" customHeight="1">
      <c r="A67" s="106"/>
      <c r="B67" s="57" t="s">
        <v>36</v>
      </c>
      <c r="C67" s="57"/>
      <c r="D67" s="15"/>
      <c r="E67" s="15"/>
      <c r="F67" s="56"/>
      <c r="G67" s="56"/>
      <c r="H67" s="40"/>
      <c r="I67" s="40"/>
      <c r="J67" s="56"/>
    </row>
    <row r="68" spans="1:10">
      <c r="A68" s="106"/>
      <c r="B68" s="19" t="s">
        <v>55</v>
      </c>
      <c r="C68" s="57"/>
      <c r="D68" s="56">
        <v>110</v>
      </c>
      <c r="E68" s="15" t="s">
        <v>140</v>
      </c>
      <c r="F68" s="11">
        <v>1</v>
      </c>
      <c r="G68" s="56"/>
      <c r="H68" s="67">
        <v>700</v>
      </c>
      <c r="I68" s="40">
        <f>D68*F68*H68</f>
        <v>77000</v>
      </c>
      <c r="J68" s="56"/>
    </row>
    <row r="69" spans="1:10" ht="13.95" customHeight="1">
      <c r="A69" s="106"/>
      <c r="B69" s="19" t="s">
        <v>56</v>
      </c>
      <c r="C69" s="57"/>
      <c r="D69" s="56">
        <v>3</v>
      </c>
      <c r="E69" s="15" t="s">
        <v>138</v>
      </c>
      <c r="F69" s="11">
        <v>1</v>
      </c>
      <c r="G69" s="56"/>
      <c r="H69" s="40">
        <v>2000</v>
      </c>
      <c r="I69" s="40">
        <f t="shared" ref="I69:I115" si="8">D69*F69*H69</f>
        <v>6000</v>
      </c>
      <c r="J69" s="56"/>
    </row>
    <row r="70" spans="1:10" ht="13.95" customHeight="1">
      <c r="A70" s="106"/>
      <c r="B70" s="19" t="s">
        <v>58</v>
      </c>
      <c r="C70" s="57"/>
      <c r="D70" s="56">
        <v>1</v>
      </c>
      <c r="E70" s="15" t="s">
        <v>138</v>
      </c>
      <c r="F70" s="11">
        <v>1</v>
      </c>
      <c r="G70" s="56"/>
      <c r="H70" s="75">
        <v>50000</v>
      </c>
      <c r="I70" s="40">
        <f t="shared" si="8"/>
        <v>50000</v>
      </c>
      <c r="J70" s="56"/>
    </row>
    <row r="71" spans="1:10" ht="13.95" customHeight="1">
      <c r="A71" s="106"/>
      <c r="B71" s="19" t="s">
        <v>59</v>
      </c>
      <c r="C71" s="57"/>
      <c r="D71" s="56">
        <v>1</v>
      </c>
      <c r="E71" s="15" t="s">
        <v>138</v>
      </c>
      <c r="F71" s="11">
        <v>1</v>
      </c>
      <c r="G71" s="56"/>
      <c r="H71" s="40">
        <v>15000</v>
      </c>
      <c r="I71" s="40">
        <f t="shared" si="8"/>
        <v>15000</v>
      </c>
      <c r="J71" s="56"/>
    </row>
    <row r="72" spans="1:10" ht="27.6">
      <c r="A72" s="106"/>
      <c r="B72" s="19" t="s">
        <v>39</v>
      </c>
      <c r="C72" s="57"/>
      <c r="D72" s="56">
        <v>4</v>
      </c>
      <c r="E72" s="15" t="s">
        <v>138</v>
      </c>
      <c r="F72" s="11">
        <v>1</v>
      </c>
      <c r="G72" s="56"/>
      <c r="H72" s="40">
        <v>1000</v>
      </c>
      <c r="I72" s="40">
        <f t="shared" si="8"/>
        <v>4000</v>
      </c>
      <c r="J72" s="56"/>
    </row>
    <row r="73" spans="1:10" ht="13.95" customHeight="1">
      <c r="A73" s="106"/>
      <c r="B73" s="19" t="s">
        <v>40</v>
      </c>
      <c r="C73" s="57"/>
      <c r="D73" s="56">
        <v>4</v>
      </c>
      <c r="E73" s="15" t="s">
        <v>138</v>
      </c>
      <c r="F73" s="11">
        <v>1</v>
      </c>
      <c r="G73" s="56"/>
      <c r="H73" s="40">
        <v>3000</v>
      </c>
      <c r="I73" s="40">
        <f t="shared" si="8"/>
        <v>12000</v>
      </c>
      <c r="J73" s="56"/>
    </row>
    <row r="74" spans="1:10" ht="27.6">
      <c r="A74" s="106"/>
      <c r="B74" s="19" t="s">
        <v>60</v>
      </c>
      <c r="C74" s="57"/>
      <c r="D74" s="56">
        <v>1</v>
      </c>
      <c r="E74" s="15" t="s">
        <v>138</v>
      </c>
      <c r="F74" s="11">
        <v>1</v>
      </c>
      <c r="G74" s="56"/>
      <c r="H74" s="40">
        <v>1500</v>
      </c>
      <c r="I74" s="40">
        <f t="shared" si="8"/>
        <v>1500</v>
      </c>
      <c r="J74" s="56"/>
    </row>
    <row r="75" spans="1:10" ht="13.95" customHeight="1">
      <c r="A75" s="106"/>
      <c r="B75" s="19" t="s">
        <v>41</v>
      </c>
      <c r="C75" s="57"/>
      <c r="D75" s="56">
        <v>1</v>
      </c>
      <c r="E75" s="15" t="s">
        <v>138</v>
      </c>
      <c r="F75" s="11">
        <v>1</v>
      </c>
      <c r="G75" s="56"/>
      <c r="H75" s="40">
        <v>500</v>
      </c>
      <c r="I75" s="40">
        <f t="shared" si="8"/>
        <v>500</v>
      </c>
      <c r="J75" s="56"/>
    </row>
    <row r="76" spans="1:10" ht="27.6">
      <c r="A76" s="106"/>
      <c r="B76" s="19" t="s">
        <v>61</v>
      </c>
      <c r="C76" s="57"/>
      <c r="D76" s="56">
        <v>3</v>
      </c>
      <c r="E76" s="15" t="s">
        <v>138</v>
      </c>
      <c r="F76" s="11">
        <v>1</v>
      </c>
      <c r="G76" s="56"/>
      <c r="H76" s="40">
        <v>1000</v>
      </c>
      <c r="I76" s="40">
        <f t="shared" si="8"/>
        <v>3000</v>
      </c>
      <c r="J76" s="56"/>
    </row>
    <row r="77" spans="1:10" ht="13.95" customHeight="1">
      <c r="A77" s="106"/>
      <c r="B77" s="19" t="s">
        <v>62</v>
      </c>
      <c r="C77" s="57"/>
      <c r="D77" s="56">
        <v>5</v>
      </c>
      <c r="E77" s="15" t="s">
        <v>138</v>
      </c>
      <c r="F77" s="11">
        <v>1</v>
      </c>
      <c r="G77" s="56"/>
      <c r="H77" s="40">
        <v>600</v>
      </c>
      <c r="I77" s="40">
        <f t="shared" si="8"/>
        <v>3000</v>
      </c>
      <c r="J77" s="56"/>
    </row>
    <row r="78" spans="1:10" ht="13.95" customHeight="1">
      <c r="A78" s="106"/>
      <c r="B78" s="19" t="s">
        <v>42</v>
      </c>
      <c r="C78" s="57"/>
      <c r="D78" s="56">
        <v>2</v>
      </c>
      <c r="E78" s="15" t="s">
        <v>138</v>
      </c>
      <c r="F78" s="11">
        <v>1</v>
      </c>
      <c r="G78" s="56"/>
      <c r="H78" s="40">
        <v>500</v>
      </c>
      <c r="I78" s="40">
        <f t="shared" si="8"/>
        <v>1000</v>
      </c>
      <c r="J78" s="56"/>
    </row>
    <row r="79" spans="1:10" ht="27.6">
      <c r="A79" s="106"/>
      <c r="B79" s="19" t="s">
        <v>57</v>
      </c>
      <c r="C79" s="57"/>
      <c r="D79" s="56">
        <v>3</v>
      </c>
      <c r="E79" s="15" t="s">
        <v>138</v>
      </c>
      <c r="F79" s="11">
        <v>1</v>
      </c>
      <c r="G79" s="56"/>
      <c r="H79" s="40">
        <v>400</v>
      </c>
      <c r="I79" s="40">
        <f t="shared" si="8"/>
        <v>1200</v>
      </c>
      <c r="J79" s="56"/>
    </row>
    <row r="80" spans="1:10" ht="13.95" customHeight="1">
      <c r="A80" s="106"/>
      <c r="B80" s="19" t="s">
        <v>63</v>
      </c>
      <c r="C80" s="57"/>
      <c r="D80" s="56">
        <v>3</v>
      </c>
      <c r="E80" s="15" t="s">
        <v>138</v>
      </c>
      <c r="F80" s="11">
        <v>1</v>
      </c>
      <c r="G80" s="56"/>
      <c r="H80" s="40">
        <v>600</v>
      </c>
      <c r="I80" s="40">
        <f t="shared" si="8"/>
        <v>1800</v>
      </c>
      <c r="J80" s="56"/>
    </row>
    <row r="81" spans="1:10" ht="27.6">
      <c r="A81" s="106"/>
      <c r="B81" s="19" t="s">
        <v>43</v>
      </c>
      <c r="C81" s="57"/>
      <c r="D81" s="56">
        <v>2</v>
      </c>
      <c r="E81" s="15" t="s">
        <v>138</v>
      </c>
      <c r="F81" s="11">
        <v>1</v>
      </c>
      <c r="G81" s="56"/>
      <c r="H81" s="40">
        <v>600</v>
      </c>
      <c r="I81" s="40">
        <f t="shared" si="8"/>
        <v>1200</v>
      </c>
      <c r="J81" s="56"/>
    </row>
    <row r="82" spans="1:10" ht="13.95" customHeight="1">
      <c r="A82" s="106"/>
      <c r="B82" s="19" t="s">
        <v>37</v>
      </c>
      <c r="C82" s="57"/>
      <c r="D82" s="56">
        <v>1</v>
      </c>
      <c r="E82" s="15" t="s">
        <v>138</v>
      </c>
      <c r="F82" s="11">
        <v>1</v>
      </c>
      <c r="G82" s="56"/>
      <c r="H82" s="40">
        <v>700</v>
      </c>
      <c r="I82" s="40">
        <f t="shared" si="8"/>
        <v>700</v>
      </c>
      <c r="J82" s="56"/>
    </row>
    <row r="83" spans="1:10" ht="13.95" customHeight="1">
      <c r="A83" s="106"/>
      <c r="B83" s="57" t="s">
        <v>31</v>
      </c>
      <c r="C83" s="57"/>
      <c r="D83" s="56"/>
      <c r="E83" s="15"/>
      <c r="F83" s="11">
        <v>1</v>
      </c>
      <c r="G83" s="56"/>
      <c r="H83" s="40"/>
      <c r="I83" s="40">
        <f t="shared" si="8"/>
        <v>0</v>
      </c>
      <c r="J83" s="56"/>
    </row>
    <row r="84" spans="1:10" ht="13.95" customHeight="1">
      <c r="A84" s="106"/>
      <c r="B84" s="19" t="s">
        <v>64</v>
      </c>
      <c r="C84" s="57"/>
      <c r="D84" s="56">
        <v>8</v>
      </c>
      <c r="E84" s="15" t="s">
        <v>141</v>
      </c>
      <c r="F84" s="11">
        <v>1</v>
      </c>
      <c r="G84" s="56"/>
      <c r="H84" s="67">
        <v>1500</v>
      </c>
      <c r="I84" s="40">
        <f t="shared" si="8"/>
        <v>12000</v>
      </c>
      <c r="J84" s="56"/>
    </row>
    <row r="85" spans="1:10" ht="13.95" customHeight="1">
      <c r="A85" s="106"/>
      <c r="B85" s="19" t="s">
        <v>65</v>
      </c>
      <c r="C85" s="57"/>
      <c r="D85" s="56">
        <v>4</v>
      </c>
      <c r="E85" s="15" t="s">
        <v>141</v>
      </c>
      <c r="F85" s="11">
        <v>1</v>
      </c>
      <c r="G85" s="56"/>
      <c r="H85" s="67">
        <v>1500</v>
      </c>
      <c r="I85" s="40">
        <f t="shared" si="8"/>
        <v>6000</v>
      </c>
      <c r="J85" s="56"/>
    </row>
    <row r="86" spans="1:10" ht="13.95" customHeight="1">
      <c r="A86" s="106"/>
      <c r="B86" s="19" t="s">
        <v>66</v>
      </c>
      <c r="C86" s="57"/>
      <c r="D86" s="56">
        <v>4</v>
      </c>
      <c r="E86" s="15" t="s">
        <v>141</v>
      </c>
      <c r="F86" s="11">
        <v>1</v>
      </c>
      <c r="G86" s="56"/>
      <c r="H86" s="67">
        <v>1000</v>
      </c>
      <c r="I86" s="40">
        <f t="shared" si="8"/>
        <v>4000</v>
      </c>
      <c r="J86" s="56"/>
    </row>
    <row r="87" spans="1:10" ht="13.95" customHeight="1">
      <c r="A87" s="106"/>
      <c r="B87" s="19" t="s">
        <v>67</v>
      </c>
      <c r="C87" s="57"/>
      <c r="D87" s="56">
        <v>4</v>
      </c>
      <c r="E87" s="15" t="s">
        <v>141</v>
      </c>
      <c r="F87" s="11">
        <v>1</v>
      </c>
      <c r="G87" s="56"/>
      <c r="H87" s="67">
        <v>800</v>
      </c>
      <c r="I87" s="40">
        <f t="shared" si="8"/>
        <v>3200</v>
      </c>
      <c r="J87" s="56"/>
    </row>
    <row r="88" spans="1:10" ht="13.95" customHeight="1">
      <c r="A88" s="106"/>
      <c r="B88" s="19" t="s">
        <v>68</v>
      </c>
      <c r="C88" s="57"/>
      <c r="D88" s="56">
        <v>5</v>
      </c>
      <c r="E88" s="15" t="s">
        <v>136</v>
      </c>
      <c r="F88" s="11">
        <v>1</v>
      </c>
      <c r="G88" s="56"/>
      <c r="H88" s="40">
        <v>1500</v>
      </c>
      <c r="I88" s="40">
        <f t="shared" si="8"/>
        <v>7500</v>
      </c>
      <c r="J88" s="56"/>
    </row>
    <row r="89" spans="1:10" ht="27.6">
      <c r="A89" s="106"/>
      <c r="B89" s="19" t="s">
        <v>69</v>
      </c>
      <c r="C89" s="57"/>
      <c r="D89" s="56">
        <v>1</v>
      </c>
      <c r="E89" s="15" t="s">
        <v>136</v>
      </c>
      <c r="F89" s="11">
        <v>1</v>
      </c>
      <c r="G89" s="56"/>
      <c r="H89" s="75">
        <v>15000</v>
      </c>
      <c r="I89" s="40">
        <f t="shared" si="8"/>
        <v>15000</v>
      </c>
      <c r="J89" s="56"/>
    </row>
    <row r="90" spans="1:10" ht="27.6">
      <c r="A90" s="106"/>
      <c r="B90" s="19" t="s">
        <v>70</v>
      </c>
      <c r="C90" s="57"/>
      <c r="D90" s="56">
        <v>4</v>
      </c>
      <c r="E90" s="15" t="s">
        <v>141</v>
      </c>
      <c r="F90" s="11">
        <v>1</v>
      </c>
      <c r="G90" s="56"/>
      <c r="H90" s="40">
        <v>200</v>
      </c>
      <c r="I90" s="40">
        <f t="shared" si="8"/>
        <v>800</v>
      </c>
      <c r="J90" s="56"/>
    </row>
    <row r="91" spans="1:10" ht="13.95" customHeight="1">
      <c r="A91" s="106"/>
      <c r="B91" s="19" t="s">
        <v>71</v>
      </c>
      <c r="C91" s="57"/>
      <c r="D91" s="56">
        <v>4</v>
      </c>
      <c r="E91" s="15" t="s">
        <v>142</v>
      </c>
      <c r="F91" s="11">
        <v>1</v>
      </c>
      <c r="G91" s="56"/>
      <c r="H91" s="40">
        <v>200</v>
      </c>
      <c r="I91" s="40">
        <f t="shared" si="8"/>
        <v>800</v>
      </c>
      <c r="J91" s="56"/>
    </row>
    <row r="92" spans="1:10" ht="41.4">
      <c r="A92" s="106"/>
      <c r="B92" s="19" t="s">
        <v>44</v>
      </c>
      <c r="C92" s="57"/>
      <c r="D92" s="56">
        <v>4</v>
      </c>
      <c r="E92" s="15" t="s">
        <v>136</v>
      </c>
      <c r="F92" s="11">
        <v>1</v>
      </c>
      <c r="G92" s="56"/>
      <c r="H92" s="40">
        <v>500</v>
      </c>
      <c r="I92" s="40">
        <f t="shared" si="8"/>
        <v>2000</v>
      </c>
      <c r="J92" s="56"/>
    </row>
    <row r="93" spans="1:10" ht="55.2">
      <c r="A93" s="106"/>
      <c r="B93" s="19" t="s">
        <v>72</v>
      </c>
      <c r="C93" s="57"/>
      <c r="D93" s="56">
        <v>2</v>
      </c>
      <c r="E93" s="15" t="s">
        <v>138</v>
      </c>
      <c r="F93" s="11">
        <v>1</v>
      </c>
      <c r="G93" s="56"/>
      <c r="H93" s="40">
        <v>700</v>
      </c>
      <c r="I93" s="40">
        <f t="shared" si="8"/>
        <v>1400</v>
      </c>
      <c r="J93" s="56"/>
    </row>
    <row r="94" spans="1:10" ht="41.4">
      <c r="A94" s="106"/>
      <c r="B94" s="19" t="s">
        <v>73</v>
      </c>
      <c r="C94" s="57"/>
      <c r="D94" s="56">
        <v>1</v>
      </c>
      <c r="E94" s="15" t="s">
        <v>136</v>
      </c>
      <c r="F94" s="11">
        <v>1</v>
      </c>
      <c r="G94" s="56"/>
      <c r="H94" s="40">
        <v>1200</v>
      </c>
      <c r="I94" s="40">
        <f t="shared" si="8"/>
        <v>1200</v>
      </c>
      <c r="J94" s="56"/>
    </row>
    <row r="95" spans="1:10" ht="27.6">
      <c r="A95" s="106"/>
      <c r="B95" s="19" t="s">
        <v>74</v>
      </c>
      <c r="C95" s="57"/>
      <c r="D95" s="56">
        <v>8</v>
      </c>
      <c r="E95" s="15" t="s">
        <v>136</v>
      </c>
      <c r="F95" s="11">
        <v>1</v>
      </c>
      <c r="G95" s="56"/>
      <c r="H95" s="40">
        <v>200</v>
      </c>
      <c r="I95" s="40">
        <f t="shared" si="8"/>
        <v>1600</v>
      </c>
      <c r="J95" s="56"/>
    </row>
    <row r="96" spans="1:10" ht="27.6">
      <c r="A96" s="106"/>
      <c r="B96" s="19" t="s">
        <v>32</v>
      </c>
      <c r="C96" s="57"/>
      <c r="D96" s="56">
        <v>1</v>
      </c>
      <c r="E96" s="15" t="s">
        <v>137</v>
      </c>
      <c r="F96" s="11">
        <v>1</v>
      </c>
      <c r="G96" s="56"/>
      <c r="H96" s="40">
        <v>400</v>
      </c>
      <c r="I96" s="40">
        <f t="shared" si="8"/>
        <v>400</v>
      </c>
      <c r="J96" s="56"/>
    </row>
    <row r="97" spans="1:10">
      <c r="A97" s="106"/>
      <c r="B97" s="57" t="s">
        <v>33</v>
      </c>
      <c r="C97" s="57"/>
      <c r="D97" s="56"/>
      <c r="E97" s="15"/>
      <c r="F97" s="11">
        <v>1</v>
      </c>
      <c r="G97" s="56"/>
      <c r="H97" s="40"/>
      <c r="I97" s="40">
        <f t="shared" si="8"/>
        <v>0</v>
      </c>
      <c r="J97" s="56"/>
    </row>
    <row r="98" spans="1:10" ht="27.6">
      <c r="A98" s="106"/>
      <c r="B98" s="19" t="s">
        <v>75</v>
      </c>
      <c r="C98" s="57"/>
      <c r="D98" s="56">
        <v>24</v>
      </c>
      <c r="E98" s="15" t="s">
        <v>138</v>
      </c>
      <c r="F98" s="11">
        <v>1</v>
      </c>
      <c r="G98" s="56"/>
      <c r="H98" s="75">
        <v>1000</v>
      </c>
      <c r="I98" s="40">
        <f t="shared" si="8"/>
        <v>24000</v>
      </c>
      <c r="J98" s="56"/>
    </row>
    <row r="99" spans="1:10" ht="13.95" customHeight="1">
      <c r="A99" s="106"/>
      <c r="B99" s="19" t="s">
        <v>35</v>
      </c>
      <c r="C99" s="57"/>
      <c r="D99" s="56">
        <v>50</v>
      </c>
      <c r="E99" s="15" t="s">
        <v>138</v>
      </c>
      <c r="F99" s="11">
        <v>1</v>
      </c>
      <c r="G99" s="56"/>
      <c r="H99" s="40">
        <v>200</v>
      </c>
      <c r="I99" s="40">
        <f t="shared" si="8"/>
        <v>10000</v>
      </c>
      <c r="J99" s="56"/>
    </row>
    <row r="100" spans="1:10" ht="13.95" customHeight="1">
      <c r="A100" s="106"/>
      <c r="B100" s="19" t="s">
        <v>45</v>
      </c>
      <c r="C100" s="57"/>
      <c r="D100" s="56">
        <v>36</v>
      </c>
      <c r="E100" s="15" t="s">
        <v>138</v>
      </c>
      <c r="F100" s="11">
        <v>1</v>
      </c>
      <c r="G100" s="56"/>
      <c r="H100" s="75">
        <v>600</v>
      </c>
      <c r="I100" s="40">
        <f t="shared" si="8"/>
        <v>21600</v>
      </c>
      <c r="J100" s="56"/>
    </row>
    <row r="101" spans="1:10" ht="13.95" customHeight="1">
      <c r="A101" s="106"/>
      <c r="B101" s="19" t="s">
        <v>46</v>
      </c>
      <c r="C101" s="57"/>
      <c r="D101" s="56">
        <v>40</v>
      </c>
      <c r="E101" s="15" t="s">
        <v>138</v>
      </c>
      <c r="F101" s="11">
        <v>1</v>
      </c>
      <c r="G101" s="56"/>
      <c r="H101" s="40">
        <v>500</v>
      </c>
      <c r="I101" s="40">
        <f t="shared" si="8"/>
        <v>20000</v>
      </c>
      <c r="J101" s="56"/>
    </row>
    <row r="102" spans="1:10" ht="27.6">
      <c r="A102" s="106"/>
      <c r="B102" s="19" t="s">
        <v>77</v>
      </c>
      <c r="C102" s="57"/>
      <c r="D102" s="56">
        <v>1</v>
      </c>
      <c r="E102" s="15" t="s">
        <v>138</v>
      </c>
      <c r="F102" s="11">
        <v>1</v>
      </c>
      <c r="G102" s="56"/>
      <c r="H102" s="75">
        <v>20000</v>
      </c>
      <c r="I102" s="40">
        <f t="shared" si="8"/>
        <v>20000</v>
      </c>
      <c r="J102" s="56"/>
    </row>
    <row r="103" spans="1:10" ht="27.6">
      <c r="A103" s="106"/>
      <c r="B103" s="19" t="s">
        <v>78</v>
      </c>
      <c r="C103" s="57"/>
      <c r="D103" s="56">
        <v>1</v>
      </c>
      <c r="E103" s="15" t="s">
        <v>138</v>
      </c>
      <c r="F103" s="11">
        <v>1</v>
      </c>
      <c r="G103" s="56"/>
      <c r="H103" s="75">
        <v>10000</v>
      </c>
      <c r="I103" s="40">
        <f t="shared" si="8"/>
        <v>10000</v>
      </c>
      <c r="J103" s="56"/>
    </row>
    <row r="104" spans="1:10">
      <c r="A104" s="106"/>
      <c r="B104" s="19" t="s">
        <v>52</v>
      </c>
      <c r="C104" s="57"/>
      <c r="D104" s="56">
        <v>10</v>
      </c>
      <c r="E104" s="15" t="s">
        <v>138</v>
      </c>
      <c r="F104" s="11">
        <v>1</v>
      </c>
      <c r="G104" s="56"/>
      <c r="H104" s="40">
        <v>500</v>
      </c>
      <c r="I104" s="40">
        <f t="shared" si="8"/>
        <v>5000</v>
      </c>
      <c r="J104" s="56"/>
    </row>
    <row r="105" spans="1:10">
      <c r="A105" s="106"/>
      <c r="B105" s="19" t="s">
        <v>79</v>
      </c>
      <c r="C105" s="57"/>
      <c r="D105" s="56">
        <v>80</v>
      </c>
      <c r="E105" s="15" t="s">
        <v>139</v>
      </c>
      <c r="F105" s="11">
        <v>1</v>
      </c>
      <c r="G105" s="56"/>
      <c r="H105" s="40">
        <v>100</v>
      </c>
      <c r="I105" s="40">
        <f t="shared" si="8"/>
        <v>8000</v>
      </c>
      <c r="J105" s="56"/>
    </row>
    <row r="106" spans="1:10" ht="27.6">
      <c r="A106" s="106"/>
      <c r="B106" s="19" t="s">
        <v>47</v>
      </c>
      <c r="C106" s="57"/>
      <c r="D106" s="56">
        <v>4</v>
      </c>
      <c r="E106" s="15" t="s">
        <v>138</v>
      </c>
      <c r="F106" s="11">
        <v>1</v>
      </c>
      <c r="G106" s="56"/>
      <c r="H106" s="75">
        <v>200</v>
      </c>
      <c r="I106" s="40">
        <f t="shared" si="8"/>
        <v>800</v>
      </c>
      <c r="J106" s="56"/>
    </row>
    <row r="107" spans="1:10" ht="27.6">
      <c r="A107" s="106"/>
      <c r="B107" s="19" t="s">
        <v>80</v>
      </c>
      <c r="C107" s="57"/>
      <c r="D107" s="56">
        <v>2</v>
      </c>
      <c r="E107" s="15" t="s">
        <v>138</v>
      </c>
      <c r="F107" s="11">
        <v>1</v>
      </c>
      <c r="G107" s="56"/>
      <c r="H107" s="40">
        <v>500</v>
      </c>
      <c r="I107" s="40">
        <f t="shared" si="8"/>
        <v>1000</v>
      </c>
      <c r="J107" s="56"/>
    </row>
    <row r="108" spans="1:10" ht="27.6">
      <c r="A108" s="106"/>
      <c r="B108" s="19" t="s">
        <v>37</v>
      </c>
      <c r="C108" s="57"/>
      <c r="D108" s="56">
        <v>2</v>
      </c>
      <c r="E108" s="15" t="s">
        <v>138</v>
      </c>
      <c r="F108" s="11">
        <v>1</v>
      </c>
      <c r="G108" s="56"/>
      <c r="H108" s="40">
        <v>700</v>
      </c>
      <c r="I108" s="40">
        <f t="shared" si="8"/>
        <v>1400</v>
      </c>
      <c r="J108" s="56"/>
    </row>
    <row r="109" spans="1:10">
      <c r="A109" s="106"/>
      <c r="B109" s="19" t="s">
        <v>82</v>
      </c>
      <c r="C109" s="57"/>
      <c r="D109" s="56">
        <v>1</v>
      </c>
      <c r="E109" s="15" t="s">
        <v>119</v>
      </c>
      <c r="F109" s="11">
        <v>3</v>
      </c>
      <c r="G109" s="56" t="s">
        <v>144</v>
      </c>
      <c r="H109" s="40">
        <v>500</v>
      </c>
      <c r="I109" s="40">
        <f t="shared" si="8"/>
        <v>1500</v>
      </c>
      <c r="J109" s="56"/>
    </row>
    <row r="110" spans="1:10">
      <c r="A110" s="106"/>
      <c r="B110" s="19" t="s">
        <v>83</v>
      </c>
      <c r="C110" s="57"/>
      <c r="D110" s="56">
        <v>1</v>
      </c>
      <c r="E110" s="15" t="s">
        <v>119</v>
      </c>
      <c r="F110" s="11">
        <v>3</v>
      </c>
      <c r="G110" s="56" t="s">
        <v>144</v>
      </c>
      <c r="H110" s="40">
        <v>400</v>
      </c>
      <c r="I110" s="40">
        <f t="shared" si="8"/>
        <v>1200</v>
      </c>
      <c r="J110" s="56"/>
    </row>
    <row r="111" spans="1:10">
      <c r="A111" s="106"/>
      <c r="B111" s="19" t="s">
        <v>84</v>
      </c>
      <c r="C111" s="57"/>
      <c r="D111" s="56">
        <v>1</v>
      </c>
      <c r="E111" s="15" t="s">
        <v>119</v>
      </c>
      <c r="F111" s="11">
        <v>3</v>
      </c>
      <c r="G111" s="56" t="s">
        <v>144</v>
      </c>
      <c r="H111" s="40">
        <v>400</v>
      </c>
      <c r="I111" s="40">
        <f t="shared" si="8"/>
        <v>1200</v>
      </c>
      <c r="J111" s="56"/>
    </row>
    <row r="112" spans="1:10">
      <c r="A112" s="106"/>
      <c r="B112" s="19" t="s">
        <v>85</v>
      </c>
      <c r="C112" s="57"/>
      <c r="D112" s="56">
        <v>1</v>
      </c>
      <c r="E112" s="15" t="s">
        <v>119</v>
      </c>
      <c r="F112" s="11">
        <v>3</v>
      </c>
      <c r="G112" s="56" t="s">
        <v>144</v>
      </c>
      <c r="H112" s="40">
        <v>400</v>
      </c>
      <c r="I112" s="40">
        <f t="shared" si="8"/>
        <v>1200</v>
      </c>
      <c r="J112" s="56"/>
    </row>
    <row r="113" spans="1:10">
      <c r="A113" s="106"/>
      <c r="B113" s="19" t="s">
        <v>86</v>
      </c>
      <c r="C113" s="57"/>
      <c r="D113" s="56">
        <v>10</v>
      </c>
      <c r="E113" s="15" t="s">
        <v>119</v>
      </c>
      <c r="F113" s="11">
        <v>2</v>
      </c>
      <c r="G113" s="56" t="s">
        <v>144</v>
      </c>
      <c r="H113" s="40">
        <v>300</v>
      </c>
      <c r="I113" s="40">
        <f t="shared" si="8"/>
        <v>6000</v>
      </c>
      <c r="J113" s="56"/>
    </row>
    <row r="114" spans="1:10">
      <c r="A114" s="106"/>
      <c r="B114" s="78" t="s">
        <v>391</v>
      </c>
      <c r="C114" s="57"/>
      <c r="D114" s="56">
        <v>14</v>
      </c>
      <c r="E114" s="15" t="s">
        <v>147</v>
      </c>
      <c r="F114" s="11">
        <v>1</v>
      </c>
      <c r="G114" s="56"/>
      <c r="H114" s="40">
        <v>300</v>
      </c>
      <c r="I114" s="40">
        <f t="shared" si="8"/>
        <v>4200</v>
      </c>
      <c r="J114" s="56"/>
    </row>
    <row r="115" spans="1:10">
      <c r="A115" s="106"/>
      <c r="B115" s="19" t="s">
        <v>87</v>
      </c>
      <c r="C115" s="57"/>
      <c r="D115" s="56">
        <v>4</v>
      </c>
      <c r="E115" s="15" t="s">
        <v>145</v>
      </c>
      <c r="F115" s="11">
        <v>1</v>
      </c>
      <c r="G115" s="56" t="s">
        <v>146</v>
      </c>
      <c r="H115" s="75">
        <v>3000</v>
      </c>
      <c r="I115" s="40">
        <f t="shared" si="8"/>
        <v>12000</v>
      </c>
      <c r="J115" s="76" t="s">
        <v>388</v>
      </c>
    </row>
    <row r="116" spans="1:10">
      <c r="A116" s="108" t="s">
        <v>24</v>
      </c>
      <c r="B116" s="108"/>
      <c r="C116" s="108"/>
      <c r="D116" s="108"/>
      <c r="E116" s="108"/>
      <c r="F116" s="108"/>
      <c r="G116" s="108"/>
      <c r="H116" s="108"/>
      <c r="I116" s="66">
        <f>SUM(I52:I115)</f>
        <v>646900</v>
      </c>
      <c r="J116" s="58"/>
    </row>
    <row r="117" spans="1:10">
      <c r="A117" s="106" t="s">
        <v>192</v>
      </c>
      <c r="B117" s="57" t="s">
        <v>19</v>
      </c>
      <c r="C117" s="6" t="s">
        <v>159</v>
      </c>
      <c r="D117" s="56">
        <v>100</v>
      </c>
      <c r="E117" s="15" t="s">
        <v>138</v>
      </c>
      <c r="F117" s="56">
        <v>1</v>
      </c>
      <c r="G117" s="56" t="s">
        <v>138</v>
      </c>
      <c r="H117" s="40">
        <v>2</v>
      </c>
      <c r="I117" s="40">
        <f t="shared" ref="I117:I120" si="9">D117*F117*H117</f>
        <v>200</v>
      </c>
      <c r="J117" s="76" t="s">
        <v>398</v>
      </c>
    </row>
    <row r="118" spans="1:10">
      <c r="A118" s="106"/>
      <c r="B118" s="57" t="s">
        <v>19</v>
      </c>
      <c r="C118" s="6" t="s">
        <v>160</v>
      </c>
      <c r="D118" s="56">
        <v>100</v>
      </c>
      <c r="E118" s="15" t="s">
        <v>138</v>
      </c>
      <c r="F118" s="56">
        <v>1</v>
      </c>
      <c r="G118" s="56" t="s">
        <v>138</v>
      </c>
      <c r="H118" s="40">
        <v>5</v>
      </c>
      <c r="I118" s="40">
        <f t="shared" si="9"/>
        <v>500</v>
      </c>
      <c r="J118" s="76" t="s">
        <v>398</v>
      </c>
    </row>
    <row r="119" spans="1:10">
      <c r="A119" s="106"/>
      <c r="B119" s="57" t="s">
        <v>19</v>
      </c>
      <c r="C119" s="6" t="s">
        <v>205</v>
      </c>
      <c r="D119" s="56">
        <v>50</v>
      </c>
      <c r="E119" s="15" t="s">
        <v>138</v>
      </c>
      <c r="F119" s="56">
        <v>1</v>
      </c>
      <c r="G119" s="56" t="s">
        <v>138</v>
      </c>
      <c r="H119" s="40">
        <v>100</v>
      </c>
      <c r="I119" s="40">
        <f t="shared" si="9"/>
        <v>5000</v>
      </c>
      <c r="J119" s="76" t="s">
        <v>398</v>
      </c>
    </row>
    <row r="120" spans="1:10">
      <c r="A120" s="106"/>
      <c r="B120" s="57" t="s">
        <v>19</v>
      </c>
      <c r="C120" s="6" t="s">
        <v>161</v>
      </c>
      <c r="D120" s="56">
        <v>25</v>
      </c>
      <c r="E120" s="15" t="s">
        <v>138</v>
      </c>
      <c r="F120" s="56">
        <v>1</v>
      </c>
      <c r="G120" s="56" t="s">
        <v>138</v>
      </c>
      <c r="H120" s="40">
        <v>10</v>
      </c>
      <c r="I120" s="40">
        <f t="shared" si="9"/>
        <v>250</v>
      </c>
      <c r="J120" s="76" t="s">
        <v>398</v>
      </c>
    </row>
    <row r="121" spans="1:10">
      <c r="A121" s="106"/>
      <c r="B121" s="57" t="s">
        <v>19</v>
      </c>
      <c r="C121" s="6" t="s">
        <v>164</v>
      </c>
      <c r="D121" s="56">
        <v>1</v>
      </c>
      <c r="E121" s="15" t="s">
        <v>138</v>
      </c>
      <c r="F121" s="56">
        <v>1</v>
      </c>
      <c r="G121" s="56" t="s">
        <v>138</v>
      </c>
      <c r="H121" s="40">
        <v>400</v>
      </c>
      <c r="I121" s="40">
        <f>D121*F121*H121</f>
        <v>400</v>
      </c>
      <c r="J121" s="76" t="s">
        <v>398</v>
      </c>
    </row>
    <row r="122" spans="1:10">
      <c r="A122" s="106"/>
      <c r="B122" s="57" t="s">
        <v>19</v>
      </c>
      <c r="C122" s="6" t="s">
        <v>165</v>
      </c>
      <c r="D122" s="56">
        <v>30</v>
      </c>
      <c r="E122" s="15" t="s">
        <v>138</v>
      </c>
      <c r="F122" s="56">
        <v>1</v>
      </c>
      <c r="G122" s="56" t="s">
        <v>138</v>
      </c>
      <c r="H122" s="40">
        <v>35</v>
      </c>
      <c r="I122" s="40">
        <f t="shared" ref="I122:I126" si="10">D122*F122*H122</f>
        <v>1050</v>
      </c>
      <c r="J122" s="76" t="s">
        <v>386</v>
      </c>
    </row>
    <row r="123" spans="1:10">
      <c r="A123" s="106"/>
      <c r="B123" s="57" t="s">
        <v>19</v>
      </c>
      <c r="C123" s="6" t="s">
        <v>166</v>
      </c>
      <c r="D123" s="56">
        <v>1</v>
      </c>
      <c r="E123" s="15" t="s">
        <v>138</v>
      </c>
      <c r="F123" s="56">
        <v>1</v>
      </c>
      <c r="G123" s="56" t="s">
        <v>138</v>
      </c>
      <c r="H123" s="40">
        <v>350</v>
      </c>
      <c r="I123" s="40">
        <f t="shared" si="10"/>
        <v>350</v>
      </c>
      <c r="J123" s="56"/>
    </row>
    <row r="124" spans="1:10">
      <c r="A124" s="106"/>
      <c r="B124" s="57" t="s">
        <v>20</v>
      </c>
      <c r="C124" s="57" t="s">
        <v>15</v>
      </c>
      <c r="D124" s="56">
        <v>1</v>
      </c>
      <c r="E124" s="15" t="s">
        <v>144</v>
      </c>
      <c r="F124" s="11">
        <v>8</v>
      </c>
      <c r="G124" s="11" t="s">
        <v>138</v>
      </c>
      <c r="H124" s="75">
        <v>500</v>
      </c>
      <c r="I124" s="40">
        <f t="shared" si="10"/>
        <v>4000</v>
      </c>
      <c r="J124" s="56"/>
    </row>
    <row r="125" spans="1:10">
      <c r="A125" s="106"/>
      <c r="B125" s="57" t="s">
        <v>19</v>
      </c>
      <c r="C125" s="57" t="s">
        <v>16</v>
      </c>
      <c r="D125" s="56">
        <v>6</v>
      </c>
      <c r="E125" s="15" t="s">
        <v>138</v>
      </c>
      <c r="F125" s="11">
        <v>1</v>
      </c>
      <c r="G125" s="11" t="s">
        <v>138</v>
      </c>
      <c r="H125" s="40">
        <v>60</v>
      </c>
      <c r="I125" s="40">
        <f t="shared" si="10"/>
        <v>360</v>
      </c>
      <c r="J125" s="56"/>
    </row>
    <row r="126" spans="1:10">
      <c r="A126" s="106"/>
      <c r="B126" s="57" t="s">
        <v>19</v>
      </c>
      <c r="C126" s="57" t="s">
        <v>169</v>
      </c>
      <c r="D126" s="56">
        <v>1</v>
      </c>
      <c r="E126" s="15" t="s">
        <v>136</v>
      </c>
      <c r="F126" s="11">
        <v>1</v>
      </c>
      <c r="G126" s="11" t="s">
        <v>147</v>
      </c>
      <c r="H126" s="40">
        <v>450</v>
      </c>
      <c r="I126" s="40">
        <f t="shared" si="10"/>
        <v>450</v>
      </c>
      <c r="J126" s="56"/>
    </row>
    <row r="127" spans="1:10">
      <c r="A127" s="106"/>
      <c r="B127" s="57" t="s">
        <v>19</v>
      </c>
      <c r="C127" s="57" t="s">
        <v>170</v>
      </c>
      <c r="D127" s="56">
        <v>24</v>
      </c>
      <c r="E127" s="15" t="s">
        <v>136</v>
      </c>
      <c r="F127" s="11">
        <v>1</v>
      </c>
      <c r="G127" s="11" t="s">
        <v>147</v>
      </c>
      <c r="H127" s="40">
        <v>260</v>
      </c>
      <c r="I127" s="40">
        <f>D127*F127*H127</f>
        <v>6240</v>
      </c>
      <c r="J127" s="56"/>
    </row>
    <row r="128" spans="1:10">
      <c r="A128" s="106"/>
      <c r="B128" s="57" t="s">
        <v>18</v>
      </c>
      <c r="C128" s="57" t="s">
        <v>172</v>
      </c>
      <c r="D128" s="56">
        <v>1</v>
      </c>
      <c r="E128" s="15" t="s">
        <v>136</v>
      </c>
      <c r="F128" s="11">
        <v>1</v>
      </c>
      <c r="G128" s="11" t="s">
        <v>136</v>
      </c>
      <c r="H128" s="40">
        <v>50000</v>
      </c>
      <c r="I128" s="40">
        <f>D128*F128*H128</f>
        <v>50000</v>
      </c>
      <c r="J128" s="56" t="s">
        <v>173</v>
      </c>
    </row>
    <row r="129" spans="1:10">
      <c r="A129" s="108" t="s">
        <v>22</v>
      </c>
      <c r="B129" s="108"/>
      <c r="C129" s="108"/>
      <c r="D129" s="108"/>
      <c r="E129" s="108"/>
      <c r="F129" s="108"/>
      <c r="G129" s="108"/>
      <c r="H129" s="108"/>
      <c r="I129" s="66">
        <f>SUM(I117:I128)</f>
        <v>68800</v>
      </c>
      <c r="J129" s="58"/>
    </row>
    <row r="130" spans="1:10">
      <c r="A130" s="112" t="s">
        <v>195</v>
      </c>
      <c r="B130" s="109" t="s">
        <v>202</v>
      </c>
      <c r="C130" s="31" t="s">
        <v>258</v>
      </c>
      <c r="D130" s="11">
        <v>1</v>
      </c>
      <c r="E130" s="11" t="s">
        <v>138</v>
      </c>
      <c r="F130" s="11">
        <v>1</v>
      </c>
      <c r="G130" s="11" t="s">
        <v>138</v>
      </c>
      <c r="H130" s="40">
        <v>80000</v>
      </c>
      <c r="I130" s="53">
        <f>D130*F130*H130</f>
        <v>80000</v>
      </c>
      <c r="J130" s="11"/>
    </row>
    <row r="131" spans="1:10">
      <c r="A131" s="113"/>
      <c r="B131" s="110"/>
      <c r="C131" s="31" t="s">
        <v>359</v>
      </c>
      <c r="D131" s="11">
        <v>1</v>
      </c>
      <c r="E131" s="11" t="s">
        <v>138</v>
      </c>
      <c r="F131" s="11">
        <v>1</v>
      </c>
      <c r="G131" s="11" t="s">
        <v>138</v>
      </c>
      <c r="H131" s="40">
        <v>80000</v>
      </c>
      <c r="I131" s="53">
        <f>D131*F131*H131</f>
        <v>80000</v>
      </c>
      <c r="J131" s="11"/>
    </row>
    <row r="132" spans="1:10">
      <c r="A132" s="113"/>
      <c r="B132" s="111"/>
      <c r="C132" s="31" t="s">
        <v>260</v>
      </c>
      <c r="D132" s="11">
        <v>3</v>
      </c>
      <c r="E132" s="11" t="s">
        <v>138</v>
      </c>
      <c r="F132" s="11">
        <v>1</v>
      </c>
      <c r="G132" s="11" t="s">
        <v>138</v>
      </c>
      <c r="H132" s="40">
        <v>10000</v>
      </c>
      <c r="I132" s="53">
        <f>D132*F132*H132</f>
        <v>30000</v>
      </c>
      <c r="J132" s="11"/>
    </row>
    <row r="133" spans="1:10">
      <c r="A133" s="113"/>
      <c r="B133" s="57" t="s">
        <v>174</v>
      </c>
      <c r="C133" s="57"/>
      <c r="D133" s="15">
        <v>1</v>
      </c>
      <c r="E133" s="15" t="s">
        <v>136</v>
      </c>
      <c r="F133" s="56">
        <v>1</v>
      </c>
      <c r="G133" s="56" t="s">
        <v>147</v>
      </c>
      <c r="H133" s="40">
        <v>80000</v>
      </c>
      <c r="I133" s="40">
        <f t="shared" ref="I133:I139" si="11">H133*F133*D133</f>
        <v>80000</v>
      </c>
      <c r="J133" s="76" t="s">
        <v>389</v>
      </c>
    </row>
    <row r="134" spans="1:10">
      <c r="A134" s="113"/>
      <c r="B134" s="77" t="s">
        <v>275</v>
      </c>
      <c r="C134" s="57"/>
      <c r="D134" s="15">
        <v>5</v>
      </c>
      <c r="E134" s="15" t="s">
        <v>119</v>
      </c>
      <c r="F134" s="56">
        <v>3</v>
      </c>
      <c r="G134" s="56" t="s">
        <v>144</v>
      </c>
      <c r="H134" s="40">
        <v>800</v>
      </c>
      <c r="I134" s="40">
        <f t="shared" si="11"/>
        <v>12000</v>
      </c>
      <c r="J134" s="56" t="s">
        <v>396</v>
      </c>
    </row>
    <row r="135" spans="1:10" s="72" customFormat="1">
      <c r="A135" s="113"/>
      <c r="B135" s="69" t="s">
        <v>181</v>
      </c>
      <c r="C135" s="70"/>
      <c r="D135" s="71">
        <v>1</v>
      </c>
      <c r="E135" s="71" t="s">
        <v>119</v>
      </c>
      <c r="F135" s="11">
        <v>1</v>
      </c>
      <c r="G135" s="11" t="s">
        <v>147</v>
      </c>
      <c r="H135" s="53">
        <v>10000</v>
      </c>
      <c r="I135" s="53">
        <f t="shared" si="11"/>
        <v>10000</v>
      </c>
      <c r="J135" s="11"/>
    </row>
    <row r="136" spans="1:10">
      <c r="A136" s="113"/>
      <c r="B136" s="69" t="s">
        <v>176</v>
      </c>
      <c r="C136" s="57" t="s">
        <v>180</v>
      </c>
      <c r="D136" s="15">
        <v>2</v>
      </c>
      <c r="E136" s="15" t="s">
        <v>119</v>
      </c>
      <c r="F136" s="56">
        <v>1</v>
      </c>
      <c r="G136" s="56" t="s">
        <v>147</v>
      </c>
      <c r="H136" s="40">
        <v>10000</v>
      </c>
      <c r="I136" s="40">
        <f t="shared" si="11"/>
        <v>20000</v>
      </c>
      <c r="J136" s="56"/>
    </row>
    <row r="137" spans="1:10">
      <c r="A137" s="113"/>
      <c r="B137" s="69" t="s">
        <v>177</v>
      </c>
      <c r="C137" s="57"/>
      <c r="D137" s="15">
        <v>2</v>
      </c>
      <c r="E137" s="15" t="s">
        <v>119</v>
      </c>
      <c r="F137" s="56">
        <v>1</v>
      </c>
      <c r="G137" s="56" t="s">
        <v>147</v>
      </c>
      <c r="H137" s="40">
        <v>8000</v>
      </c>
      <c r="I137" s="40">
        <f t="shared" si="11"/>
        <v>16000</v>
      </c>
      <c r="J137" s="56"/>
    </row>
    <row r="138" spans="1:10">
      <c r="A138" s="113"/>
      <c r="B138" s="69" t="s">
        <v>178</v>
      </c>
      <c r="C138" s="57"/>
      <c r="D138" s="15">
        <v>2</v>
      </c>
      <c r="E138" s="15" t="s">
        <v>119</v>
      </c>
      <c r="F138" s="56">
        <v>1</v>
      </c>
      <c r="G138" s="56" t="s">
        <v>147</v>
      </c>
      <c r="H138" s="40">
        <v>6000</v>
      </c>
      <c r="I138" s="40">
        <f t="shared" si="11"/>
        <v>12000</v>
      </c>
      <c r="J138" s="56"/>
    </row>
    <row r="139" spans="1:10">
      <c r="A139" s="114"/>
      <c r="B139" s="69" t="s">
        <v>179</v>
      </c>
      <c r="C139" s="57"/>
      <c r="D139" s="15">
        <v>2</v>
      </c>
      <c r="E139" s="15" t="s">
        <v>119</v>
      </c>
      <c r="F139" s="56">
        <v>1</v>
      </c>
      <c r="G139" s="56" t="s">
        <v>147</v>
      </c>
      <c r="H139" s="40">
        <v>4000</v>
      </c>
      <c r="I139" s="40">
        <f t="shared" si="11"/>
        <v>8000</v>
      </c>
      <c r="J139" s="56"/>
    </row>
    <row r="140" spans="1:10">
      <c r="A140" s="108" t="s">
        <v>183</v>
      </c>
      <c r="B140" s="108"/>
      <c r="C140" s="108"/>
      <c r="D140" s="108"/>
      <c r="E140" s="108"/>
      <c r="F140" s="108"/>
      <c r="G140" s="108"/>
      <c r="H140" s="108"/>
      <c r="I140" s="66">
        <f>SUM(I130:I139)</f>
        <v>348000</v>
      </c>
      <c r="J140" s="58"/>
    </row>
    <row r="141" spans="1:10">
      <c r="A141" s="106" t="s">
        <v>184</v>
      </c>
      <c r="B141" s="116" t="s">
        <v>185</v>
      </c>
      <c r="C141" s="57" t="s">
        <v>186</v>
      </c>
      <c r="D141" s="15">
        <v>5</v>
      </c>
      <c r="E141" s="15" t="s">
        <v>145</v>
      </c>
      <c r="F141" s="56">
        <v>2</v>
      </c>
      <c r="G141" s="56" t="s">
        <v>147</v>
      </c>
      <c r="H141" s="40">
        <v>1200</v>
      </c>
      <c r="I141" s="40">
        <f>H141*F141*D141</f>
        <v>12000</v>
      </c>
      <c r="J141" s="56"/>
    </row>
    <row r="142" spans="1:10">
      <c r="A142" s="106"/>
      <c r="B142" s="117"/>
      <c r="C142" s="57" t="s">
        <v>187</v>
      </c>
      <c r="D142" s="15">
        <v>5</v>
      </c>
      <c r="E142" s="15" t="s">
        <v>145</v>
      </c>
      <c r="F142" s="56">
        <v>2</v>
      </c>
      <c r="G142" s="56" t="s">
        <v>147</v>
      </c>
      <c r="H142" s="40">
        <v>1000</v>
      </c>
      <c r="I142" s="40">
        <f t="shared" ref="I142:I143" si="12">H142*F142*D142</f>
        <v>10000</v>
      </c>
      <c r="J142" s="56"/>
    </row>
    <row r="143" spans="1:10">
      <c r="A143" s="106"/>
      <c r="B143" s="118"/>
      <c r="C143" s="57" t="s">
        <v>188</v>
      </c>
      <c r="D143" s="15">
        <v>10</v>
      </c>
      <c r="E143" s="15" t="s">
        <v>145</v>
      </c>
      <c r="F143" s="56">
        <v>2</v>
      </c>
      <c r="G143" s="56" t="s">
        <v>147</v>
      </c>
      <c r="H143" s="40">
        <v>800</v>
      </c>
      <c r="I143" s="40">
        <f t="shared" si="12"/>
        <v>16000</v>
      </c>
      <c r="J143" s="56"/>
    </row>
    <row r="144" spans="1:10">
      <c r="A144" s="106"/>
      <c r="B144" s="57" t="s">
        <v>190</v>
      </c>
      <c r="C144" s="57" t="s">
        <v>188</v>
      </c>
      <c r="D144" s="15">
        <v>4</v>
      </c>
      <c r="E144" s="15" t="s">
        <v>146</v>
      </c>
      <c r="F144" s="56">
        <v>3</v>
      </c>
      <c r="G144" s="56" t="s">
        <v>144</v>
      </c>
      <c r="H144" s="40">
        <v>1000</v>
      </c>
      <c r="I144" s="40">
        <f>H144*F144*D144</f>
        <v>12000</v>
      </c>
      <c r="J144" s="56"/>
    </row>
    <row r="145" spans="1:10">
      <c r="A145" s="106"/>
      <c r="B145" s="57" t="s">
        <v>310</v>
      </c>
      <c r="C145" s="57"/>
      <c r="D145" s="15">
        <v>1</v>
      </c>
      <c r="E145" s="15" t="s">
        <v>201</v>
      </c>
      <c r="F145" s="56">
        <v>1</v>
      </c>
      <c r="G145" s="56" t="s">
        <v>201</v>
      </c>
      <c r="H145" s="40">
        <v>20000</v>
      </c>
      <c r="I145" s="40">
        <f>H145*F145*D145</f>
        <v>20000</v>
      </c>
      <c r="J145" s="76" t="s">
        <v>390</v>
      </c>
    </row>
    <row r="146" spans="1:10">
      <c r="A146" s="106"/>
      <c r="B146" s="57" t="s">
        <v>355</v>
      </c>
      <c r="C146" s="57" t="s">
        <v>356</v>
      </c>
      <c r="D146" s="15">
        <v>1</v>
      </c>
      <c r="E146" s="15" t="s">
        <v>357</v>
      </c>
      <c r="F146" s="56">
        <v>1</v>
      </c>
      <c r="G146" s="56" t="s">
        <v>358</v>
      </c>
      <c r="H146" s="40">
        <v>6500</v>
      </c>
      <c r="I146" s="40">
        <f>H146*F146*D146</f>
        <v>6500</v>
      </c>
      <c r="J146" s="56"/>
    </row>
    <row r="147" spans="1:10">
      <c r="A147" s="106"/>
      <c r="B147" s="57" t="s">
        <v>18</v>
      </c>
      <c r="C147" s="57" t="s">
        <v>274</v>
      </c>
      <c r="D147" s="15">
        <v>230</v>
      </c>
      <c r="E147" s="15" t="s">
        <v>119</v>
      </c>
      <c r="F147" s="56">
        <v>1</v>
      </c>
      <c r="G147" s="56" t="s">
        <v>138</v>
      </c>
      <c r="H147" s="40">
        <v>220</v>
      </c>
      <c r="I147" s="40">
        <f>D147*F147*H147</f>
        <v>50600</v>
      </c>
      <c r="J147" s="56"/>
    </row>
    <row r="148" spans="1:10">
      <c r="A148" s="106"/>
      <c r="B148" s="57" t="s">
        <v>18</v>
      </c>
      <c r="C148" s="32" t="s">
        <v>203</v>
      </c>
      <c r="D148" s="15">
        <v>1</v>
      </c>
      <c r="E148" s="15" t="s">
        <v>204</v>
      </c>
      <c r="F148" s="56">
        <v>1</v>
      </c>
      <c r="G148" s="56" t="s">
        <v>144</v>
      </c>
      <c r="H148" s="40">
        <v>1000</v>
      </c>
      <c r="I148" s="40">
        <f>D148*F148*H148</f>
        <v>1000</v>
      </c>
      <c r="J148" s="56"/>
    </row>
    <row r="149" spans="1:10">
      <c r="A149" s="106"/>
      <c r="B149" s="57" t="s">
        <v>19</v>
      </c>
      <c r="C149" s="12" t="s">
        <v>148</v>
      </c>
      <c r="D149" s="56">
        <v>6</v>
      </c>
      <c r="E149" s="15" t="s">
        <v>138</v>
      </c>
      <c r="F149" s="56">
        <v>1</v>
      </c>
      <c r="G149" s="56" t="s">
        <v>138</v>
      </c>
      <c r="H149" s="40">
        <v>50</v>
      </c>
      <c r="I149" s="40">
        <f t="shared" ref="I149:I153" si="13">D149*F149*H149</f>
        <v>300</v>
      </c>
      <c r="J149" s="76" t="s">
        <v>397</v>
      </c>
    </row>
    <row r="150" spans="1:10">
      <c r="A150" s="106"/>
      <c r="B150" s="57" t="s">
        <v>19</v>
      </c>
      <c r="C150" s="12" t="s">
        <v>149</v>
      </c>
      <c r="D150" s="56">
        <v>10</v>
      </c>
      <c r="E150" s="15" t="s">
        <v>138</v>
      </c>
      <c r="F150" s="56">
        <v>1</v>
      </c>
      <c r="G150" s="56" t="s">
        <v>138</v>
      </c>
      <c r="H150" s="40">
        <v>15</v>
      </c>
      <c r="I150" s="40">
        <f t="shared" si="13"/>
        <v>150</v>
      </c>
      <c r="J150" s="76" t="s">
        <v>397</v>
      </c>
    </row>
    <row r="151" spans="1:10">
      <c r="A151" s="106"/>
      <c r="B151" s="57" t="s">
        <v>19</v>
      </c>
      <c r="C151" s="12" t="s">
        <v>150</v>
      </c>
      <c r="D151" s="56">
        <v>25</v>
      </c>
      <c r="E151" s="15" t="s">
        <v>138</v>
      </c>
      <c r="F151" s="56">
        <v>1</v>
      </c>
      <c r="G151" s="56" t="s">
        <v>138</v>
      </c>
      <c r="H151" s="40">
        <v>350</v>
      </c>
      <c r="I151" s="40">
        <f t="shared" si="13"/>
        <v>8750</v>
      </c>
      <c r="J151" s="76" t="s">
        <v>397</v>
      </c>
    </row>
    <row r="152" spans="1:10">
      <c r="A152" s="106"/>
      <c r="B152" s="57" t="s">
        <v>19</v>
      </c>
      <c r="C152" s="12" t="s">
        <v>151</v>
      </c>
      <c r="D152" s="56">
        <v>8</v>
      </c>
      <c r="E152" s="15" t="s">
        <v>138</v>
      </c>
      <c r="F152" s="56">
        <v>1</v>
      </c>
      <c r="G152" s="56" t="s">
        <v>138</v>
      </c>
      <c r="H152" s="40">
        <v>50</v>
      </c>
      <c r="I152" s="40">
        <f t="shared" si="13"/>
        <v>400</v>
      </c>
      <c r="J152" s="76" t="s">
        <v>397</v>
      </c>
    </row>
    <row r="153" spans="1:10">
      <c r="A153" s="106"/>
      <c r="B153" s="57" t="s">
        <v>19</v>
      </c>
      <c r="C153" s="12" t="s">
        <v>152</v>
      </c>
      <c r="D153" s="56">
        <v>720</v>
      </c>
      <c r="E153" s="15" t="s">
        <v>138</v>
      </c>
      <c r="F153" s="56">
        <v>1</v>
      </c>
      <c r="G153" s="56" t="s">
        <v>138</v>
      </c>
      <c r="H153" s="40">
        <v>2</v>
      </c>
      <c r="I153" s="40">
        <f t="shared" si="13"/>
        <v>1440</v>
      </c>
      <c r="J153" s="76" t="s">
        <v>397</v>
      </c>
    </row>
    <row r="154" spans="1:10">
      <c r="A154" s="106"/>
      <c r="B154" s="57" t="s">
        <v>19</v>
      </c>
      <c r="C154" s="6" t="s">
        <v>154</v>
      </c>
      <c r="D154" s="56">
        <v>260</v>
      </c>
      <c r="E154" s="15" t="s">
        <v>138</v>
      </c>
      <c r="F154" s="56">
        <v>1</v>
      </c>
      <c r="G154" s="56" t="s">
        <v>138</v>
      </c>
      <c r="H154" s="75">
        <v>9</v>
      </c>
      <c r="I154" s="40">
        <f>D154*F154*H154</f>
        <v>2340</v>
      </c>
      <c r="J154" s="76" t="s">
        <v>397</v>
      </c>
    </row>
    <row r="155" spans="1:10">
      <c r="A155" s="106"/>
      <c r="B155" s="57" t="s">
        <v>19</v>
      </c>
      <c r="C155" s="6" t="s">
        <v>155</v>
      </c>
      <c r="D155" s="56">
        <v>220</v>
      </c>
      <c r="E155" s="15" t="s">
        <v>138</v>
      </c>
      <c r="F155" s="56">
        <v>1</v>
      </c>
      <c r="G155" s="56" t="s">
        <v>138</v>
      </c>
      <c r="H155" s="40">
        <v>10</v>
      </c>
      <c r="I155" s="40">
        <f t="shared" ref="I155:I163" si="14">D155*F155*H155</f>
        <v>2200</v>
      </c>
      <c r="J155" s="76" t="s">
        <v>397</v>
      </c>
    </row>
    <row r="156" spans="1:10">
      <c r="A156" s="106"/>
      <c r="B156" s="57" t="s">
        <v>19</v>
      </c>
      <c r="C156" s="6" t="s">
        <v>156</v>
      </c>
      <c r="D156" s="56">
        <v>280</v>
      </c>
      <c r="E156" s="15" t="s">
        <v>138</v>
      </c>
      <c r="F156" s="56">
        <v>1</v>
      </c>
      <c r="G156" s="56" t="s">
        <v>138</v>
      </c>
      <c r="H156" s="75">
        <v>15</v>
      </c>
      <c r="I156" s="40">
        <f t="shared" si="14"/>
        <v>4200</v>
      </c>
      <c r="J156" s="76" t="s">
        <v>397</v>
      </c>
    </row>
    <row r="157" spans="1:10">
      <c r="A157" s="106"/>
      <c r="B157" s="57" t="s">
        <v>19</v>
      </c>
      <c r="C157" s="6" t="s">
        <v>157</v>
      </c>
      <c r="D157" s="56">
        <v>230</v>
      </c>
      <c r="E157" s="15" t="s">
        <v>138</v>
      </c>
      <c r="F157" s="56">
        <v>1</v>
      </c>
      <c r="G157" s="56" t="s">
        <v>138</v>
      </c>
      <c r="H157" s="40">
        <v>8</v>
      </c>
      <c r="I157" s="40">
        <f t="shared" si="14"/>
        <v>1840</v>
      </c>
      <c r="J157" s="76" t="s">
        <v>397</v>
      </c>
    </row>
    <row r="158" spans="1:10">
      <c r="A158" s="106"/>
      <c r="B158" s="57" t="s">
        <v>19</v>
      </c>
      <c r="C158" s="6" t="s">
        <v>158</v>
      </c>
      <c r="D158" s="56">
        <v>230</v>
      </c>
      <c r="E158" s="15" t="s">
        <v>138</v>
      </c>
      <c r="F158" s="56">
        <v>1</v>
      </c>
      <c r="G158" s="56" t="s">
        <v>138</v>
      </c>
      <c r="H158" s="40">
        <v>1</v>
      </c>
      <c r="I158" s="40">
        <f t="shared" si="14"/>
        <v>230</v>
      </c>
      <c r="J158" s="76" t="s">
        <v>397</v>
      </c>
    </row>
    <row r="159" spans="1:10">
      <c r="A159" s="106"/>
      <c r="B159" s="57" t="s">
        <v>19</v>
      </c>
      <c r="C159" s="6" t="s">
        <v>162</v>
      </c>
      <c r="D159" s="56">
        <v>230</v>
      </c>
      <c r="E159" s="15" t="s">
        <v>138</v>
      </c>
      <c r="F159" s="56">
        <v>1</v>
      </c>
      <c r="G159" s="56" t="s">
        <v>138</v>
      </c>
      <c r="H159" s="40">
        <v>35</v>
      </c>
      <c r="I159" s="40">
        <f t="shared" si="14"/>
        <v>8050</v>
      </c>
      <c r="J159" s="76" t="s">
        <v>397</v>
      </c>
    </row>
    <row r="160" spans="1:10">
      <c r="A160" s="106"/>
      <c r="B160" s="57" t="s">
        <v>19</v>
      </c>
      <c r="C160" s="6" t="s">
        <v>163</v>
      </c>
      <c r="D160" s="56">
        <v>230</v>
      </c>
      <c r="E160" s="15" t="s">
        <v>138</v>
      </c>
      <c r="F160" s="56">
        <v>1</v>
      </c>
      <c r="G160" s="56" t="s">
        <v>138</v>
      </c>
      <c r="H160" s="40">
        <v>150</v>
      </c>
      <c r="I160" s="40">
        <f t="shared" si="14"/>
        <v>34500</v>
      </c>
      <c r="J160" s="76" t="s">
        <v>397</v>
      </c>
    </row>
    <row r="161" spans="1:10">
      <c r="A161" s="106"/>
      <c r="B161" s="57" t="s">
        <v>20</v>
      </c>
      <c r="C161" s="57" t="s">
        <v>13</v>
      </c>
      <c r="D161" s="56">
        <v>1</v>
      </c>
      <c r="E161" s="15" t="s">
        <v>136</v>
      </c>
      <c r="F161" s="11">
        <v>1</v>
      </c>
      <c r="G161" s="21" t="s">
        <v>138</v>
      </c>
      <c r="H161" s="40">
        <v>1000</v>
      </c>
      <c r="I161" s="40">
        <f t="shared" si="14"/>
        <v>1000</v>
      </c>
      <c r="J161" s="56"/>
    </row>
    <row r="162" spans="1:10">
      <c r="A162" s="106"/>
      <c r="B162" s="57" t="s">
        <v>20</v>
      </c>
      <c r="C162" s="57" t="s">
        <v>14</v>
      </c>
      <c r="D162" s="56">
        <v>15</v>
      </c>
      <c r="E162" s="15" t="s">
        <v>138</v>
      </c>
      <c r="F162" s="11">
        <v>1</v>
      </c>
      <c r="G162" s="11" t="s">
        <v>147</v>
      </c>
      <c r="H162" s="40">
        <v>50</v>
      </c>
      <c r="I162" s="40">
        <f t="shared" si="14"/>
        <v>750</v>
      </c>
      <c r="J162" s="56"/>
    </row>
    <row r="163" spans="1:10">
      <c r="A163" s="106"/>
      <c r="B163" s="57" t="s">
        <v>18</v>
      </c>
      <c r="C163" s="57" t="s">
        <v>17</v>
      </c>
      <c r="D163" s="56">
        <v>10</v>
      </c>
      <c r="E163" s="15" t="s">
        <v>136</v>
      </c>
      <c r="F163" s="11">
        <v>1</v>
      </c>
      <c r="G163" s="11" t="s">
        <v>147</v>
      </c>
      <c r="H163" s="40">
        <v>400</v>
      </c>
      <c r="I163" s="40">
        <f t="shared" si="14"/>
        <v>4000</v>
      </c>
      <c r="J163" s="76" t="s">
        <v>387</v>
      </c>
    </row>
    <row r="164" spans="1:10">
      <c r="A164" s="106"/>
      <c r="B164" s="57" t="s">
        <v>196</v>
      </c>
      <c r="C164" s="57"/>
      <c r="D164" s="15">
        <v>5</v>
      </c>
      <c r="E164" s="15" t="s">
        <v>119</v>
      </c>
      <c r="F164" s="56">
        <v>2</v>
      </c>
      <c r="G164" s="56" t="s">
        <v>144</v>
      </c>
      <c r="H164" s="40">
        <v>600</v>
      </c>
      <c r="I164" s="40">
        <f>H164*F164*D164</f>
        <v>6000</v>
      </c>
      <c r="J164" s="56"/>
    </row>
    <row r="165" spans="1:10">
      <c r="A165" s="106"/>
      <c r="B165" s="57" t="s">
        <v>175</v>
      </c>
      <c r="C165" s="57"/>
      <c r="D165" s="15">
        <v>8</v>
      </c>
      <c r="E165" s="15" t="s">
        <v>119</v>
      </c>
      <c r="F165" s="56">
        <v>2</v>
      </c>
      <c r="G165" s="56" t="s">
        <v>144</v>
      </c>
      <c r="H165" s="75">
        <v>450</v>
      </c>
      <c r="I165" s="40">
        <f>H165*F165*D165</f>
        <v>7200</v>
      </c>
      <c r="J165" s="56"/>
    </row>
    <row r="166" spans="1:10">
      <c r="A166" s="108" t="s">
        <v>189</v>
      </c>
      <c r="B166" s="108"/>
      <c r="C166" s="108"/>
      <c r="D166" s="108"/>
      <c r="E166" s="108"/>
      <c r="F166" s="108"/>
      <c r="G166" s="108"/>
      <c r="H166" s="108"/>
      <c r="I166" s="66">
        <f>SUM(I141:I165)</f>
        <v>211450</v>
      </c>
      <c r="J166" s="58"/>
    </row>
    <row r="167" spans="1:10">
      <c r="A167" s="106" t="s">
        <v>182</v>
      </c>
      <c r="B167" s="57" t="s">
        <v>4</v>
      </c>
      <c r="C167" s="57"/>
      <c r="D167" s="15">
        <v>3</v>
      </c>
      <c r="E167" s="15" t="s">
        <v>119</v>
      </c>
      <c r="F167" s="56">
        <v>3</v>
      </c>
      <c r="G167" s="56" t="s">
        <v>144</v>
      </c>
      <c r="H167" s="67">
        <v>4500</v>
      </c>
      <c r="I167" s="40">
        <f>D167*F167*H167</f>
        <v>40500</v>
      </c>
      <c r="J167" s="56"/>
    </row>
    <row r="168" spans="1:10">
      <c r="A168" s="106"/>
      <c r="B168" s="57" t="s">
        <v>6</v>
      </c>
      <c r="C168" s="57" t="s">
        <v>7</v>
      </c>
      <c r="D168" s="15">
        <v>1</v>
      </c>
      <c r="E168" s="15" t="s">
        <v>136</v>
      </c>
      <c r="F168" s="56">
        <v>1</v>
      </c>
      <c r="G168" s="56" t="s">
        <v>136</v>
      </c>
      <c r="H168" s="40">
        <v>4000</v>
      </c>
      <c r="I168" s="40">
        <f t="shared" ref="I168:I171" si="15">D168*F168*H168</f>
        <v>4000</v>
      </c>
      <c r="J168" s="56" t="s">
        <v>8</v>
      </c>
    </row>
    <row r="169" spans="1:10">
      <c r="A169" s="106"/>
      <c r="B169" s="57" t="s">
        <v>5</v>
      </c>
      <c r="C169" s="57"/>
      <c r="D169" s="15">
        <v>3</v>
      </c>
      <c r="E169" s="15" t="s">
        <v>119</v>
      </c>
      <c r="F169" s="56">
        <v>3</v>
      </c>
      <c r="G169" s="56" t="s">
        <v>144</v>
      </c>
      <c r="H169" s="67">
        <v>4500</v>
      </c>
      <c r="I169" s="40">
        <f t="shared" si="15"/>
        <v>40500</v>
      </c>
      <c r="J169" s="56"/>
    </row>
    <row r="170" spans="1:10">
      <c r="A170" s="106"/>
      <c r="B170" s="69" t="s">
        <v>9</v>
      </c>
      <c r="C170" s="57" t="s">
        <v>10</v>
      </c>
      <c r="D170" s="15">
        <v>1</v>
      </c>
      <c r="E170" s="15" t="s">
        <v>119</v>
      </c>
      <c r="F170" s="56">
        <v>2</v>
      </c>
      <c r="G170" s="56" t="s">
        <v>144</v>
      </c>
      <c r="H170" s="40">
        <v>12000</v>
      </c>
      <c r="I170" s="40">
        <f t="shared" si="15"/>
        <v>24000</v>
      </c>
      <c r="J170" s="56"/>
    </row>
    <row r="171" spans="1:10">
      <c r="A171" s="106"/>
      <c r="B171" s="57" t="s">
        <v>276</v>
      </c>
      <c r="C171" s="57" t="s">
        <v>277</v>
      </c>
      <c r="D171" s="15">
        <v>1</v>
      </c>
      <c r="E171" s="15" t="s">
        <v>119</v>
      </c>
      <c r="F171" s="56">
        <v>1</v>
      </c>
      <c r="G171" s="56" t="s">
        <v>144</v>
      </c>
      <c r="H171" s="75">
        <v>10000</v>
      </c>
      <c r="I171" s="40">
        <f t="shared" si="15"/>
        <v>10000</v>
      </c>
      <c r="J171" s="56"/>
    </row>
    <row r="172" spans="1:10">
      <c r="A172" s="106"/>
      <c r="B172" s="57" t="s">
        <v>11</v>
      </c>
      <c r="C172" s="57" t="s">
        <v>12</v>
      </c>
      <c r="D172" s="15">
        <v>1</v>
      </c>
      <c r="E172" s="15" t="s">
        <v>136</v>
      </c>
      <c r="F172" s="56">
        <v>1</v>
      </c>
      <c r="G172" s="56" t="s">
        <v>136</v>
      </c>
      <c r="H172" s="75">
        <v>8000</v>
      </c>
      <c r="I172" s="40">
        <f>D172*F172*H172</f>
        <v>8000</v>
      </c>
      <c r="J172" s="56"/>
    </row>
    <row r="173" spans="1:10">
      <c r="A173" s="108" t="s">
        <v>23</v>
      </c>
      <c r="B173" s="108"/>
      <c r="C173" s="108"/>
      <c r="D173" s="108"/>
      <c r="E173" s="108"/>
      <c r="F173" s="108"/>
      <c r="G173" s="108"/>
      <c r="H173" s="108"/>
      <c r="I173" s="66">
        <f>SUM(I167:I172)</f>
        <v>127000</v>
      </c>
      <c r="J173" s="58"/>
    </row>
    <row r="174" spans="1:10">
      <c r="A174" s="112" t="s">
        <v>197</v>
      </c>
      <c r="B174" s="31" t="s">
        <v>281</v>
      </c>
      <c r="C174" s="31" t="s">
        <v>282</v>
      </c>
      <c r="D174" s="11">
        <v>3</v>
      </c>
      <c r="E174" s="11" t="s">
        <v>119</v>
      </c>
      <c r="F174" s="11">
        <v>1</v>
      </c>
      <c r="G174" s="11" t="s">
        <v>201</v>
      </c>
      <c r="H174" s="40">
        <v>4000</v>
      </c>
      <c r="I174" s="53">
        <f>D174*F174*H174</f>
        <v>12000</v>
      </c>
      <c r="J174" s="11"/>
    </row>
    <row r="175" spans="1:10">
      <c r="A175" s="113"/>
      <c r="B175" s="107" t="s">
        <v>198</v>
      </c>
      <c r="C175" s="57" t="s">
        <v>199</v>
      </c>
      <c r="D175" s="15">
        <v>10</v>
      </c>
      <c r="E175" s="15" t="s">
        <v>119</v>
      </c>
      <c r="F175" s="56">
        <v>1</v>
      </c>
      <c r="G175" s="56" t="s">
        <v>136</v>
      </c>
      <c r="H175" s="67">
        <v>5500</v>
      </c>
      <c r="I175" s="40">
        <f>D175*F175*H175</f>
        <v>55000</v>
      </c>
      <c r="J175" s="73" t="s">
        <v>399</v>
      </c>
    </row>
    <row r="176" spans="1:10">
      <c r="A176" s="114"/>
      <c r="B176" s="107"/>
      <c r="C176" s="57" t="s">
        <v>200</v>
      </c>
      <c r="D176" s="15">
        <v>1</v>
      </c>
      <c r="E176" s="15" t="s">
        <v>201</v>
      </c>
      <c r="F176" s="56">
        <v>1</v>
      </c>
      <c r="G176" s="56" t="s">
        <v>201</v>
      </c>
      <c r="H176" s="40">
        <v>2000</v>
      </c>
      <c r="I176" s="40">
        <f>D176*F176*H176</f>
        <v>2000</v>
      </c>
      <c r="J176" s="74"/>
    </row>
    <row r="177" spans="1:10">
      <c r="A177" s="108" t="s">
        <v>21</v>
      </c>
      <c r="B177" s="108"/>
      <c r="C177" s="108"/>
      <c r="D177" s="108"/>
      <c r="E177" s="108"/>
      <c r="F177" s="108"/>
      <c r="G177" s="108"/>
      <c r="H177" s="108"/>
      <c r="I177" s="66">
        <f>SUM(I174:I176)</f>
        <v>69000</v>
      </c>
      <c r="J177" s="58"/>
    </row>
    <row r="178" spans="1:10">
      <c r="A178" s="115" t="s">
        <v>26</v>
      </c>
      <c r="B178" s="115"/>
      <c r="C178" s="115"/>
      <c r="D178" s="115"/>
      <c r="E178" s="115"/>
      <c r="F178" s="115"/>
      <c r="G178" s="115"/>
      <c r="H178" s="115"/>
      <c r="I178" s="54">
        <f>I177+I173+I166+I140+I129+I116+I50+I24+I22+I15+I7</f>
        <v>3413470</v>
      </c>
      <c r="J178" s="59"/>
    </row>
    <row r="179" spans="1:10">
      <c r="A179" s="115" t="s">
        <v>27</v>
      </c>
      <c r="B179" s="115"/>
      <c r="C179" s="115"/>
      <c r="D179" s="115"/>
      <c r="E179" s="115"/>
      <c r="F179" s="115"/>
      <c r="G179" s="115"/>
      <c r="H179" s="115"/>
      <c r="I179" s="54">
        <f>I178*0.1</f>
        <v>341347</v>
      </c>
      <c r="J179" s="59"/>
    </row>
    <row r="180" spans="1:10">
      <c r="A180" s="115" t="s">
        <v>28</v>
      </c>
      <c r="B180" s="115"/>
      <c r="C180" s="115"/>
      <c r="D180" s="115"/>
      <c r="E180" s="115"/>
      <c r="F180" s="115"/>
      <c r="G180" s="115"/>
      <c r="H180" s="115"/>
      <c r="I180" s="54">
        <f>(I178+I179)*0.06</f>
        <v>225289.02</v>
      </c>
      <c r="J180" s="59"/>
    </row>
    <row r="181" spans="1:10">
      <c r="A181" s="115" t="s">
        <v>2</v>
      </c>
      <c r="B181" s="115"/>
      <c r="C181" s="115"/>
      <c r="D181" s="115"/>
      <c r="E181" s="115"/>
      <c r="F181" s="115"/>
      <c r="G181" s="115"/>
      <c r="H181" s="115"/>
      <c r="I181" s="54">
        <f>SUM(I178:I180)</f>
        <v>3980106.02</v>
      </c>
      <c r="J181" s="59"/>
    </row>
  </sheetData>
  <mergeCells count="32">
    <mergeCell ref="A22:H22"/>
    <mergeCell ref="A24:H24"/>
    <mergeCell ref="A25:A49"/>
    <mergeCell ref="B47:B48"/>
    <mergeCell ref="B6:C6"/>
    <mergeCell ref="A7:H7"/>
    <mergeCell ref="A8:A14"/>
    <mergeCell ref="B8:B9"/>
    <mergeCell ref="B13:B14"/>
    <mergeCell ref="A15:H15"/>
    <mergeCell ref="A16:A21"/>
    <mergeCell ref="B16:B21"/>
    <mergeCell ref="A140:H140"/>
    <mergeCell ref="B141:B143"/>
    <mergeCell ref="A50:H50"/>
    <mergeCell ref="A51:A115"/>
    <mergeCell ref="A116:H116"/>
    <mergeCell ref="A117:A128"/>
    <mergeCell ref="A129:H129"/>
    <mergeCell ref="A130:A139"/>
    <mergeCell ref="B130:B132"/>
    <mergeCell ref="A141:A165"/>
    <mergeCell ref="A180:H180"/>
    <mergeCell ref="A181:H181"/>
    <mergeCell ref="A178:H178"/>
    <mergeCell ref="A179:H179"/>
    <mergeCell ref="A166:H166"/>
    <mergeCell ref="A177:H177"/>
    <mergeCell ref="A167:A172"/>
    <mergeCell ref="A173:H173"/>
    <mergeCell ref="A174:A176"/>
    <mergeCell ref="B175:B17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K189"/>
  <sheetViews>
    <sheetView tabSelected="1" topLeftCell="A171" zoomScale="90" zoomScaleNormal="90" workbookViewId="0">
      <selection activeCell="A32" sqref="A32:H32"/>
    </sheetView>
  </sheetViews>
  <sheetFormatPr defaultColWidth="46.77734375" defaultRowHeight="13.8"/>
  <cols>
    <col min="1" max="1" width="17.33203125" style="3" customWidth="1"/>
    <col min="2" max="2" width="30.109375" style="1" customWidth="1"/>
    <col min="3" max="3" width="32.109375" style="1" customWidth="1"/>
    <col min="4" max="4" width="6.6640625" style="17" customWidth="1"/>
    <col min="5" max="5" width="8.44140625" style="17" customWidth="1"/>
    <col min="6" max="6" width="9.109375" style="3" customWidth="1"/>
    <col min="7" max="7" width="7.77734375" style="3" customWidth="1"/>
    <col min="8" max="8" width="14.77734375" style="44" customWidth="1"/>
    <col min="9" max="9" width="17.33203125" style="44" customWidth="1"/>
    <col min="10" max="10" width="55" style="3" customWidth="1"/>
  </cols>
  <sheetData>
    <row r="1" spans="1:10">
      <c r="A1" s="33" t="s">
        <v>113</v>
      </c>
      <c r="B1" s="34"/>
      <c r="C1" s="34"/>
      <c r="D1" s="45"/>
      <c r="E1" s="45"/>
      <c r="F1" s="46"/>
      <c r="G1" s="46"/>
      <c r="H1" s="47"/>
      <c r="I1" s="47"/>
      <c r="J1" s="46"/>
    </row>
    <row r="2" spans="1:10">
      <c r="A2" s="33" t="s">
        <v>332</v>
      </c>
      <c r="B2" s="34"/>
      <c r="C2" s="34"/>
      <c r="D2" s="45"/>
      <c r="E2" s="45"/>
      <c r="F2" s="46"/>
      <c r="G2" s="46"/>
      <c r="H2" s="47"/>
      <c r="I2" s="47"/>
      <c r="J2" s="46"/>
    </row>
    <row r="3" spans="1:10">
      <c r="A3" s="33" t="s">
        <v>88</v>
      </c>
      <c r="B3" s="34"/>
      <c r="C3" s="34"/>
      <c r="D3" s="45"/>
      <c r="E3" s="45"/>
      <c r="F3" s="46"/>
      <c r="G3" s="46"/>
      <c r="H3" s="47"/>
      <c r="I3" s="47"/>
      <c r="J3" s="46"/>
    </row>
    <row r="4" spans="1:10">
      <c r="A4" s="33" t="s">
        <v>316</v>
      </c>
      <c r="B4" s="34"/>
      <c r="C4" s="34"/>
      <c r="D4" s="45"/>
      <c r="E4" s="45"/>
      <c r="F4" s="46"/>
      <c r="G4" s="46"/>
      <c r="H4" s="47"/>
      <c r="I4" s="47"/>
      <c r="J4" s="46"/>
    </row>
    <row r="5" spans="1:10">
      <c r="A5" s="83" t="s">
        <v>126</v>
      </c>
      <c r="B5" s="23" t="s">
        <v>0</v>
      </c>
      <c r="C5" s="23" t="s">
        <v>245</v>
      </c>
      <c r="D5" s="23" t="s">
        <v>118</v>
      </c>
      <c r="E5" s="23" t="s">
        <v>115</v>
      </c>
      <c r="F5" s="83" t="s">
        <v>1</v>
      </c>
      <c r="G5" s="83" t="s">
        <v>115</v>
      </c>
      <c r="H5" s="39" t="s">
        <v>117</v>
      </c>
      <c r="I5" s="39" t="s">
        <v>2</v>
      </c>
      <c r="J5" s="83" t="s">
        <v>3</v>
      </c>
    </row>
    <row r="6" spans="1:10">
      <c r="A6" s="11" t="s">
        <v>114</v>
      </c>
      <c r="B6" s="101" t="s">
        <v>244</v>
      </c>
      <c r="C6" s="102"/>
      <c r="D6" s="15">
        <v>1</v>
      </c>
      <c r="E6" s="15" t="s">
        <v>119</v>
      </c>
      <c r="F6" s="80">
        <v>1</v>
      </c>
      <c r="G6" s="80" t="s">
        <v>120</v>
      </c>
      <c r="H6" s="40">
        <f>机票明细!G44</f>
        <v>588780</v>
      </c>
      <c r="I6" s="40">
        <f>H6</f>
        <v>588780</v>
      </c>
      <c r="J6" s="80"/>
    </row>
    <row r="7" spans="1:10">
      <c r="A7" s="108"/>
      <c r="B7" s="108"/>
      <c r="C7" s="108"/>
      <c r="D7" s="108"/>
      <c r="E7" s="108"/>
      <c r="F7" s="108"/>
      <c r="G7" s="108"/>
      <c r="H7" s="108"/>
      <c r="I7" s="52">
        <v>588780</v>
      </c>
      <c r="J7" s="82"/>
    </row>
    <row r="8" spans="1:10">
      <c r="A8" s="103" t="s">
        <v>336</v>
      </c>
      <c r="B8" s="103" t="s">
        <v>288</v>
      </c>
      <c r="C8" s="48" t="s">
        <v>285</v>
      </c>
      <c r="D8" s="49">
        <v>83</v>
      </c>
      <c r="E8" s="27" t="s">
        <v>121</v>
      </c>
      <c r="F8" s="28">
        <v>4</v>
      </c>
      <c r="G8" s="27" t="s">
        <v>122</v>
      </c>
      <c r="H8" s="50">
        <v>850</v>
      </c>
      <c r="I8" s="41">
        <f>D8*F8*H8</f>
        <v>282200</v>
      </c>
      <c r="J8" s="29"/>
    </row>
    <row r="9" spans="1:10">
      <c r="A9" s="104"/>
      <c r="B9" s="104"/>
      <c r="C9" s="48" t="s">
        <v>286</v>
      </c>
      <c r="D9" s="49">
        <v>52</v>
      </c>
      <c r="E9" s="27" t="s">
        <v>121</v>
      </c>
      <c r="F9" s="28">
        <v>4</v>
      </c>
      <c r="G9" s="27" t="s">
        <v>122</v>
      </c>
      <c r="H9" s="50">
        <v>750</v>
      </c>
      <c r="I9" s="41">
        <f t="shared" ref="I9:I14" si="0">D9*F9*H9</f>
        <v>156000</v>
      </c>
      <c r="J9" s="29"/>
    </row>
    <row r="10" spans="1:10">
      <c r="A10" s="104"/>
      <c r="B10" s="29" t="s">
        <v>264</v>
      </c>
      <c r="C10" s="51" t="s">
        <v>265</v>
      </c>
      <c r="D10" s="49">
        <v>7</v>
      </c>
      <c r="E10" s="27" t="s">
        <v>266</v>
      </c>
      <c r="F10" s="28">
        <v>1</v>
      </c>
      <c r="G10" s="27"/>
      <c r="H10" s="50">
        <v>850</v>
      </c>
      <c r="I10" s="41">
        <f t="shared" si="0"/>
        <v>5950</v>
      </c>
      <c r="J10" s="29"/>
    </row>
    <row r="11" spans="1:10">
      <c r="A11" s="104"/>
      <c r="B11" s="29" t="s">
        <v>261</v>
      </c>
      <c r="C11" s="48" t="s">
        <v>337</v>
      </c>
      <c r="D11" s="49">
        <v>1</v>
      </c>
      <c r="E11" s="27" t="s">
        <v>340</v>
      </c>
      <c r="F11" s="28">
        <v>2</v>
      </c>
      <c r="G11" s="27" t="s">
        <v>144</v>
      </c>
      <c r="H11" s="50">
        <v>50000</v>
      </c>
      <c r="I11" s="41">
        <f t="shared" si="0"/>
        <v>100000</v>
      </c>
      <c r="J11" s="29"/>
    </row>
    <row r="12" spans="1:10">
      <c r="A12" s="104"/>
      <c r="B12" s="35" t="s">
        <v>290</v>
      </c>
      <c r="C12" s="48" t="s">
        <v>337</v>
      </c>
      <c r="D12" s="49">
        <v>1</v>
      </c>
      <c r="E12" s="27" t="s">
        <v>340</v>
      </c>
      <c r="F12" s="28">
        <v>1</v>
      </c>
      <c r="G12" s="27" t="s">
        <v>144</v>
      </c>
      <c r="H12" s="50">
        <v>90000</v>
      </c>
      <c r="I12" s="41">
        <f t="shared" si="0"/>
        <v>90000</v>
      </c>
      <c r="J12" s="29"/>
    </row>
    <row r="13" spans="1:10">
      <c r="A13" s="104"/>
      <c r="B13" s="103" t="s">
        <v>291</v>
      </c>
      <c r="C13" s="48" t="s">
        <v>334</v>
      </c>
      <c r="D13" s="49">
        <v>2</v>
      </c>
      <c r="E13" s="27" t="s">
        <v>296</v>
      </c>
      <c r="F13" s="28">
        <v>1</v>
      </c>
      <c r="G13" s="27" t="s">
        <v>144</v>
      </c>
      <c r="H13" s="50">
        <v>25000</v>
      </c>
      <c r="I13" s="41">
        <f t="shared" si="0"/>
        <v>50000</v>
      </c>
      <c r="J13" s="29"/>
    </row>
    <row r="14" spans="1:10">
      <c r="A14" s="105"/>
      <c r="B14" s="105"/>
      <c r="C14" s="25" t="s">
        <v>333</v>
      </c>
      <c r="D14" s="26">
        <v>1</v>
      </c>
      <c r="E14" s="27" t="s">
        <v>121</v>
      </c>
      <c r="F14" s="28">
        <v>1</v>
      </c>
      <c r="G14" s="27" t="s">
        <v>335</v>
      </c>
      <c r="H14" s="41">
        <v>16000</v>
      </c>
      <c r="I14" s="41">
        <f t="shared" si="0"/>
        <v>16000</v>
      </c>
      <c r="J14" s="29"/>
    </row>
    <row r="15" spans="1:10">
      <c r="A15" s="108" t="s">
        <v>130</v>
      </c>
      <c r="B15" s="108"/>
      <c r="C15" s="108"/>
      <c r="D15" s="108"/>
      <c r="E15" s="108"/>
      <c r="F15" s="108"/>
      <c r="G15" s="108"/>
      <c r="H15" s="108"/>
      <c r="I15" s="67">
        <f>SUM(I8:I14)</f>
        <v>700150</v>
      </c>
      <c r="J15" s="82"/>
    </row>
    <row r="16" spans="1:10">
      <c r="A16" s="103" t="s">
        <v>127</v>
      </c>
      <c r="B16" s="103" t="s">
        <v>339</v>
      </c>
      <c r="C16" s="24" t="s">
        <v>254</v>
      </c>
      <c r="D16" s="26">
        <v>23</v>
      </c>
      <c r="E16" s="27" t="s">
        <v>128</v>
      </c>
      <c r="F16" s="28">
        <v>1</v>
      </c>
      <c r="G16" s="27" t="s">
        <v>124</v>
      </c>
      <c r="H16" s="41">
        <v>4500</v>
      </c>
      <c r="I16" s="41">
        <f t="shared" ref="I16:I21" si="1">D16*F16*H16</f>
        <v>103500</v>
      </c>
      <c r="J16" s="22"/>
    </row>
    <row r="17" spans="1:11">
      <c r="A17" s="104"/>
      <c r="B17" s="104"/>
      <c r="C17" s="24" t="s">
        <v>299</v>
      </c>
      <c r="D17" s="26">
        <v>220</v>
      </c>
      <c r="E17" s="27" t="s">
        <v>119</v>
      </c>
      <c r="F17" s="28">
        <v>2</v>
      </c>
      <c r="G17" s="27" t="s">
        <v>147</v>
      </c>
      <c r="H17" s="41">
        <v>268</v>
      </c>
      <c r="I17" s="41">
        <f t="shared" si="1"/>
        <v>117920</v>
      </c>
      <c r="J17" s="22"/>
    </row>
    <row r="18" spans="1:11">
      <c r="A18" s="104"/>
      <c r="B18" s="104"/>
      <c r="C18" s="24" t="s">
        <v>301</v>
      </c>
      <c r="D18" s="26">
        <v>220</v>
      </c>
      <c r="E18" s="27" t="s">
        <v>119</v>
      </c>
      <c r="F18" s="28">
        <v>4</v>
      </c>
      <c r="G18" s="27" t="s">
        <v>147</v>
      </c>
      <c r="H18" s="41">
        <v>88</v>
      </c>
      <c r="I18" s="41">
        <f t="shared" si="1"/>
        <v>77440</v>
      </c>
      <c r="J18" s="22"/>
    </row>
    <row r="19" spans="1:11">
      <c r="A19" s="104"/>
      <c r="B19" s="104"/>
      <c r="C19" s="24" t="s">
        <v>302</v>
      </c>
      <c r="D19" s="26">
        <v>1</v>
      </c>
      <c r="E19" s="27" t="s">
        <v>201</v>
      </c>
      <c r="F19" s="28">
        <v>1</v>
      </c>
      <c r="G19" s="27" t="s">
        <v>147</v>
      </c>
      <c r="H19" s="41">
        <v>20000</v>
      </c>
      <c r="I19" s="41">
        <f t="shared" si="1"/>
        <v>20000</v>
      </c>
      <c r="J19" s="22"/>
    </row>
    <row r="20" spans="1:11">
      <c r="A20" s="104"/>
      <c r="B20" s="104"/>
      <c r="C20" s="24" t="s">
        <v>365</v>
      </c>
      <c r="D20" s="26">
        <v>100</v>
      </c>
      <c r="E20" s="27" t="s">
        <v>119</v>
      </c>
      <c r="F20" s="28">
        <v>1</v>
      </c>
      <c r="G20" s="27" t="s">
        <v>147</v>
      </c>
      <c r="H20" s="41">
        <v>298</v>
      </c>
      <c r="I20" s="41">
        <f t="shared" si="1"/>
        <v>29800</v>
      </c>
      <c r="J20" s="22"/>
    </row>
    <row r="21" spans="1:11">
      <c r="A21" s="105"/>
      <c r="B21" s="105"/>
      <c r="C21" s="24" t="s">
        <v>255</v>
      </c>
      <c r="D21" s="26">
        <v>1</v>
      </c>
      <c r="E21" s="27" t="s">
        <v>256</v>
      </c>
      <c r="F21" s="28">
        <v>1</v>
      </c>
      <c r="G21" s="27" t="s">
        <v>147</v>
      </c>
      <c r="H21" s="41">
        <v>4000</v>
      </c>
      <c r="I21" s="41">
        <f t="shared" si="1"/>
        <v>4000</v>
      </c>
      <c r="J21" s="22"/>
    </row>
    <row r="22" spans="1:11">
      <c r="A22" s="108" t="s">
        <v>129</v>
      </c>
      <c r="B22" s="108"/>
      <c r="C22" s="108"/>
      <c r="D22" s="108"/>
      <c r="E22" s="108"/>
      <c r="F22" s="108"/>
      <c r="G22" s="108"/>
      <c r="H22" s="108"/>
      <c r="I22" s="67">
        <f>SUM(I16:I21)</f>
        <v>352660</v>
      </c>
      <c r="J22" s="82"/>
    </row>
    <row r="23" spans="1:11">
      <c r="A23" s="112" t="s">
        <v>472</v>
      </c>
      <c r="B23" s="11" t="s">
        <v>473</v>
      </c>
      <c r="C23" s="11"/>
      <c r="D23" s="11">
        <v>1</v>
      </c>
      <c r="E23" s="11" t="s">
        <v>474</v>
      </c>
      <c r="F23" s="11">
        <v>20</v>
      </c>
      <c r="G23" s="11" t="s">
        <v>475</v>
      </c>
      <c r="H23" s="41">
        <v>300</v>
      </c>
      <c r="I23" s="53">
        <f t="shared" ref="I23:I28" si="2">D23*F23*H23</f>
        <v>6000</v>
      </c>
      <c r="J23" s="11"/>
    </row>
    <row r="24" spans="1:11">
      <c r="A24" s="113"/>
      <c r="B24" s="11" t="s">
        <v>476</v>
      </c>
      <c r="C24" s="11"/>
      <c r="D24" s="11">
        <v>1</v>
      </c>
      <c r="E24" s="11" t="s">
        <v>474</v>
      </c>
      <c r="F24" s="11">
        <v>10</v>
      </c>
      <c r="G24" s="11" t="s">
        <v>475</v>
      </c>
      <c r="H24" s="41">
        <v>500</v>
      </c>
      <c r="I24" s="53">
        <f t="shared" si="2"/>
        <v>5000</v>
      </c>
      <c r="J24" s="11"/>
    </row>
    <row r="25" spans="1:11">
      <c r="A25" s="113"/>
      <c r="B25" s="11" t="s">
        <v>477</v>
      </c>
      <c r="C25" s="11"/>
      <c r="D25" s="11">
        <v>3</v>
      </c>
      <c r="E25" s="11" t="s">
        <v>474</v>
      </c>
      <c r="F25" s="11">
        <v>5</v>
      </c>
      <c r="G25" s="11" t="s">
        <v>475</v>
      </c>
      <c r="H25" s="41">
        <v>800</v>
      </c>
      <c r="I25" s="53">
        <f t="shared" si="2"/>
        <v>12000</v>
      </c>
      <c r="J25" s="11"/>
    </row>
    <row r="26" spans="1:11">
      <c r="A26" s="113"/>
      <c r="B26" s="11" t="s">
        <v>281</v>
      </c>
      <c r="C26" s="31" t="s">
        <v>282</v>
      </c>
      <c r="D26" s="11">
        <v>3</v>
      </c>
      <c r="E26" s="11" t="s">
        <v>119</v>
      </c>
      <c r="F26" s="11">
        <v>1</v>
      </c>
      <c r="G26" s="11" t="s">
        <v>201</v>
      </c>
      <c r="H26" s="40">
        <v>4000</v>
      </c>
      <c r="I26" s="53">
        <f t="shared" si="2"/>
        <v>12000</v>
      </c>
      <c r="J26" s="11"/>
    </row>
    <row r="27" spans="1:11">
      <c r="A27" s="113"/>
      <c r="B27" s="130" t="s">
        <v>198</v>
      </c>
      <c r="C27" s="89" t="s">
        <v>199</v>
      </c>
      <c r="D27" s="15">
        <v>10</v>
      </c>
      <c r="E27" s="15" t="s">
        <v>119</v>
      </c>
      <c r="F27" s="88">
        <v>1</v>
      </c>
      <c r="G27" s="88" t="s">
        <v>136</v>
      </c>
      <c r="H27" s="67">
        <v>5500</v>
      </c>
      <c r="I27" s="40">
        <f t="shared" si="2"/>
        <v>55000</v>
      </c>
      <c r="J27" s="73" t="s">
        <v>399</v>
      </c>
      <c r="K27" t="s">
        <v>427</v>
      </c>
    </row>
    <row r="28" spans="1:11">
      <c r="A28" s="114"/>
      <c r="B28" s="130"/>
      <c r="C28" s="89" t="s">
        <v>200</v>
      </c>
      <c r="D28" s="15">
        <v>1</v>
      </c>
      <c r="E28" s="15" t="s">
        <v>201</v>
      </c>
      <c r="F28" s="88">
        <v>1</v>
      </c>
      <c r="G28" s="88" t="s">
        <v>201</v>
      </c>
      <c r="H28" s="40">
        <v>2000</v>
      </c>
      <c r="I28" s="40">
        <f t="shared" si="2"/>
        <v>2000</v>
      </c>
      <c r="J28" s="100"/>
    </row>
    <row r="29" spans="1:11">
      <c r="A29" s="131" t="s">
        <v>478</v>
      </c>
      <c r="B29" s="132"/>
      <c r="C29" s="132"/>
      <c r="D29" s="132"/>
      <c r="E29" s="132"/>
      <c r="F29" s="132"/>
      <c r="G29" s="132"/>
      <c r="H29" s="133"/>
      <c r="I29" s="52">
        <f>SUM(I23:I28)</f>
        <v>92000</v>
      </c>
      <c r="J29" s="86"/>
    </row>
    <row r="30" spans="1:11">
      <c r="A30" s="131" t="s">
        <v>481</v>
      </c>
      <c r="B30" s="134"/>
      <c r="C30" s="134"/>
      <c r="D30" s="134"/>
      <c r="E30" s="134"/>
      <c r="F30" s="134"/>
      <c r="G30" s="134"/>
      <c r="H30" s="135"/>
      <c r="I30" s="52">
        <f>I7+I15+I22+I29</f>
        <v>1733590</v>
      </c>
      <c r="J30" s="86"/>
    </row>
    <row r="31" spans="1:11">
      <c r="A31" s="126" t="s">
        <v>485</v>
      </c>
      <c r="B31" s="128"/>
      <c r="C31" s="128"/>
      <c r="D31" s="128"/>
      <c r="E31" s="128"/>
      <c r="F31" s="128"/>
      <c r="G31" s="128"/>
      <c r="H31" s="129"/>
      <c r="I31" s="67">
        <f>I30*0.05</f>
        <v>86679.5</v>
      </c>
      <c r="J31" s="86"/>
    </row>
    <row r="32" spans="1:11">
      <c r="A32" s="126" t="s">
        <v>482</v>
      </c>
      <c r="B32" s="127"/>
      <c r="C32" s="127"/>
      <c r="D32" s="127"/>
      <c r="E32" s="127"/>
      <c r="F32" s="127"/>
      <c r="G32" s="127"/>
      <c r="H32" s="127"/>
      <c r="I32" s="52">
        <f>I30+I31</f>
        <v>1820269.5</v>
      </c>
      <c r="J32" s="99"/>
    </row>
    <row r="33" spans="1:11" ht="35.4" customHeight="1">
      <c r="A33" s="123"/>
      <c r="B33" s="124"/>
      <c r="C33" s="124"/>
      <c r="D33" s="124"/>
      <c r="E33" s="124"/>
      <c r="F33" s="124"/>
      <c r="G33" s="124"/>
      <c r="H33" s="124"/>
      <c r="I33" s="124"/>
      <c r="J33" s="125"/>
    </row>
    <row r="34" spans="1:11">
      <c r="A34" s="79" t="s">
        <v>131</v>
      </c>
      <c r="B34" s="35" t="s">
        <v>133</v>
      </c>
      <c r="C34" s="25" t="s">
        <v>134</v>
      </c>
      <c r="D34" s="26">
        <v>220</v>
      </c>
      <c r="E34" s="27" t="s">
        <v>123</v>
      </c>
      <c r="F34" s="28">
        <v>1</v>
      </c>
      <c r="G34" s="27" t="s">
        <v>124</v>
      </c>
      <c r="H34" s="41">
        <v>268</v>
      </c>
      <c r="I34" s="41">
        <f t="shared" ref="I34" si="3">D34*F34*H34</f>
        <v>58960</v>
      </c>
      <c r="J34" s="29"/>
    </row>
    <row r="35" spans="1:11">
      <c r="A35" s="108" t="s">
        <v>132</v>
      </c>
      <c r="B35" s="108"/>
      <c r="C35" s="108"/>
      <c r="D35" s="108"/>
      <c r="E35" s="108"/>
      <c r="F35" s="108"/>
      <c r="G35" s="108"/>
      <c r="H35" s="108"/>
      <c r="I35" s="68">
        <f>SUM(I34:I34)</f>
        <v>58960</v>
      </c>
      <c r="J35" s="82"/>
    </row>
    <row r="36" spans="1:11" ht="13.95" customHeight="1">
      <c r="A36" s="106" t="s">
        <v>194</v>
      </c>
      <c r="B36" s="4" t="s">
        <v>279</v>
      </c>
      <c r="C36" s="4"/>
      <c r="D36" s="16"/>
      <c r="E36" s="16"/>
      <c r="F36" s="5"/>
      <c r="G36" s="5"/>
      <c r="H36" s="42"/>
      <c r="I36" s="42"/>
      <c r="J36" s="5"/>
    </row>
    <row r="37" spans="1:11" s="94" customFormat="1">
      <c r="A37" s="106"/>
      <c r="B37" s="69" t="s">
        <v>318</v>
      </c>
      <c r="C37" s="90" t="s">
        <v>461</v>
      </c>
      <c r="D37" s="91">
        <v>15</v>
      </c>
      <c r="E37" s="92" t="s">
        <v>400</v>
      </c>
      <c r="F37" s="91">
        <v>1</v>
      </c>
      <c r="G37" s="91"/>
      <c r="H37" s="67">
        <v>350</v>
      </c>
      <c r="I37" s="67">
        <f>D37*F37*H37</f>
        <v>5250</v>
      </c>
      <c r="J37" s="91" t="s">
        <v>462</v>
      </c>
      <c r="K37" s="93"/>
    </row>
    <row r="38" spans="1:11" s="94" customFormat="1">
      <c r="A38" s="106"/>
      <c r="B38" s="69" t="s">
        <v>280</v>
      </c>
      <c r="C38" s="69" t="s">
        <v>321</v>
      </c>
      <c r="D38" s="91">
        <v>12</v>
      </c>
      <c r="E38" s="92" t="s">
        <v>400</v>
      </c>
      <c r="F38" s="91">
        <v>3</v>
      </c>
      <c r="G38" s="91" t="s">
        <v>138</v>
      </c>
      <c r="H38" s="67">
        <v>550</v>
      </c>
      <c r="I38" s="67">
        <f t="shared" ref="I38:I39" si="4">D38*F38*H38</f>
        <v>19800</v>
      </c>
      <c r="J38" s="91" t="s">
        <v>463</v>
      </c>
    </row>
    <row r="39" spans="1:11">
      <c r="A39" s="106"/>
      <c r="B39" s="81" t="s">
        <v>135</v>
      </c>
      <c r="C39" s="81" t="s">
        <v>322</v>
      </c>
      <c r="D39" s="80">
        <v>5</v>
      </c>
      <c r="E39" s="80" t="s">
        <v>92</v>
      </c>
      <c r="F39" s="11">
        <v>1</v>
      </c>
      <c r="G39" s="80"/>
      <c r="H39" s="40">
        <v>800</v>
      </c>
      <c r="I39" s="40">
        <f t="shared" si="4"/>
        <v>4000</v>
      </c>
      <c r="J39" s="80"/>
    </row>
    <row r="40" spans="1:11">
      <c r="A40" s="106"/>
      <c r="B40" s="4" t="s">
        <v>93</v>
      </c>
      <c r="C40" s="4"/>
      <c r="D40" s="16"/>
      <c r="E40" s="16"/>
      <c r="F40" s="5"/>
      <c r="G40" s="5"/>
      <c r="H40" s="42"/>
      <c r="I40" s="42"/>
      <c r="J40" s="5"/>
    </row>
    <row r="41" spans="1:11" s="94" customFormat="1" ht="27.6">
      <c r="A41" s="106"/>
      <c r="B41" s="69" t="s">
        <v>342</v>
      </c>
      <c r="C41" s="69" t="s">
        <v>464</v>
      </c>
      <c r="D41" s="91">
        <v>1</v>
      </c>
      <c r="E41" s="91" t="s">
        <v>94</v>
      </c>
      <c r="F41" s="91">
        <v>1</v>
      </c>
      <c r="G41" s="91"/>
      <c r="H41" s="67">
        <v>10000</v>
      </c>
      <c r="I41" s="67">
        <f>D41*F41*H41</f>
        <v>10000</v>
      </c>
      <c r="J41" s="92" t="s">
        <v>465</v>
      </c>
      <c r="K41" s="94" t="s">
        <v>415</v>
      </c>
    </row>
    <row r="42" spans="1:11" s="94" customFormat="1">
      <c r="A42" s="106"/>
      <c r="B42" s="69" t="s">
        <v>341</v>
      </c>
      <c r="C42" s="69" t="s">
        <v>374</v>
      </c>
      <c r="D42" s="91">
        <v>56</v>
      </c>
      <c r="E42" s="91" t="s">
        <v>89</v>
      </c>
      <c r="F42" s="91">
        <v>1</v>
      </c>
      <c r="G42" s="91"/>
      <c r="H42" s="67">
        <v>50</v>
      </c>
      <c r="I42" s="67">
        <f t="shared" ref="I42:I48" si="5">D42*F42*H42</f>
        <v>2800</v>
      </c>
      <c r="J42" s="91" t="s">
        <v>375</v>
      </c>
      <c r="K42" s="94" t="s">
        <v>414</v>
      </c>
    </row>
    <row r="43" spans="1:11" ht="27" customHeight="1">
      <c r="A43" s="106"/>
      <c r="B43" s="81" t="s">
        <v>112</v>
      </c>
      <c r="C43" s="81" t="s">
        <v>324</v>
      </c>
      <c r="D43" s="80">
        <v>1</v>
      </c>
      <c r="E43" s="80" t="s">
        <v>92</v>
      </c>
      <c r="F43" s="11">
        <v>1</v>
      </c>
      <c r="G43" s="80"/>
      <c r="H43" s="40">
        <v>13000</v>
      </c>
      <c r="I43" s="40">
        <f t="shared" si="5"/>
        <v>13000</v>
      </c>
      <c r="J43" s="80" t="s">
        <v>376</v>
      </c>
      <c r="K43" t="s">
        <v>434</v>
      </c>
    </row>
    <row r="44" spans="1:11" ht="27.6">
      <c r="A44" s="106"/>
      <c r="B44" s="81" t="s">
        <v>344</v>
      </c>
      <c r="C44" s="81" t="s">
        <v>373</v>
      </c>
      <c r="D44" s="80">
        <v>2</v>
      </c>
      <c r="E44" s="80" t="s">
        <v>91</v>
      </c>
      <c r="F44" s="11">
        <v>1</v>
      </c>
      <c r="G44" s="80"/>
      <c r="H44" s="40">
        <v>6000</v>
      </c>
      <c r="I44" s="40">
        <f t="shared" si="5"/>
        <v>12000</v>
      </c>
      <c r="J44" s="80" t="s">
        <v>377</v>
      </c>
      <c r="K44" t="s">
        <v>412</v>
      </c>
    </row>
    <row r="45" spans="1:11">
      <c r="A45" s="106"/>
      <c r="B45" s="81" t="s">
        <v>380</v>
      </c>
      <c r="C45" s="81" t="s">
        <v>90</v>
      </c>
      <c r="D45" s="80">
        <v>1</v>
      </c>
      <c r="E45" s="80" t="s">
        <v>201</v>
      </c>
      <c r="F45" s="11">
        <v>1</v>
      </c>
      <c r="G45" s="80"/>
      <c r="H45" s="40">
        <v>6000</v>
      </c>
      <c r="I45" s="40">
        <f t="shared" si="5"/>
        <v>6000</v>
      </c>
      <c r="J45" s="80" t="s">
        <v>393</v>
      </c>
      <c r="K45" t="s">
        <v>442</v>
      </c>
    </row>
    <row r="46" spans="1:11">
      <c r="A46" s="106"/>
      <c r="B46" s="81" t="s">
        <v>270</v>
      </c>
      <c r="C46" s="81"/>
      <c r="D46" s="80">
        <v>1</v>
      </c>
      <c r="E46" s="80" t="s">
        <v>136</v>
      </c>
      <c r="F46" s="11">
        <v>1</v>
      </c>
      <c r="G46" s="80"/>
      <c r="H46" s="40">
        <v>10000</v>
      </c>
      <c r="I46" s="40">
        <f t="shared" si="5"/>
        <v>10000</v>
      </c>
      <c r="J46" s="80" t="s">
        <v>394</v>
      </c>
      <c r="K46" t="s">
        <v>437</v>
      </c>
    </row>
    <row r="47" spans="1:11">
      <c r="A47" s="106"/>
      <c r="B47" s="81" t="s">
        <v>272</v>
      </c>
      <c r="C47" s="81"/>
      <c r="D47" s="80">
        <v>1</v>
      </c>
      <c r="E47" s="80" t="s">
        <v>136</v>
      </c>
      <c r="F47" s="11">
        <v>1</v>
      </c>
      <c r="G47" s="80"/>
      <c r="H47" s="40">
        <v>15000</v>
      </c>
      <c r="I47" s="40">
        <f t="shared" si="5"/>
        <v>15000</v>
      </c>
      <c r="J47" s="80" t="s">
        <v>394</v>
      </c>
      <c r="K47" t="s">
        <v>441</v>
      </c>
    </row>
    <row r="48" spans="1:11">
      <c r="A48" s="106"/>
      <c r="B48" s="81" t="s">
        <v>271</v>
      </c>
      <c r="C48" s="81"/>
      <c r="D48" s="80">
        <v>1</v>
      </c>
      <c r="E48" s="80" t="s">
        <v>136</v>
      </c>
      <c r="F48" s="11">
        <v>1</v>
      </c>
      <c r="G48" s="80"/>
      <c r="H48" s="40">
        <v>10000</v>
      </c>
      <c r="I48" s="40">
        <f t="shared" si="5"/>
        <v>10000</v>
      </c>
      <c r="J48" s="80" t="s">
        <v>394</v>
      </c>
      <c r="K48" t="s">
        <v>443</v>
      </c>
    </row>
    <row r="49" spans="1:11">
      <c r="A49" s="106"/>
      <c r="B49" s="4" t="s">
        <v>97</v>
      </c>
      <c r="C49" s="4"/>
      <c r="D49" s="16"/>
      <c r="E49" s="16"/>
      <c r="F49" s="5"/>
      <c r="G49" s="5"/>
      <c r="H49" s="42"/>
      <c r="I49" s="42"/>
      <c r="J49" s="5"/>
    </row>
    <row r="50" spans="1:11">
      <c r="A50" s="106"/>
      <c r="B50" s="81" t="s">
        <v>326</v>
      </c>
      <c r="C50" s="81" t="s">
        <v>98</v>
      </c>
      <c r="D50" s="80">
        <v>108</v>
      </c>
      <c r="E50" s="80" t="s">
        <v>89</v>
      </c>
      <c r="F50" s="11">
        <v>1</v>
      </c>
      <c r="G50" s="80"/>
      <c r="H50" s="40">
        <v>120</v>
      </c>
      <c r="I50" s="40">
        <f>H50*D50*F50</f>
        <v>12960</v>
      </c>
      <c r="J50" s="80"/>
    </row>
    <row r="51" spans="1:11">
      <c r="A51" s="106"/>
      <c r="B51" s="81" t="s">
        <v>110</v>
      </c>
      <c r="C51" s="81" t="s">
        <v>99</v>
      </c>
      <c r="D51" s="80">
        <v>108</v>
      </c>
      <c r="E51" s="80" t="s">
        <v>89</v>
      </c>
      <c r="F51" s="11">
        <v>1</v>
      </c>
      <c r="G51" s="80"/>
      <c r="H51" s="40">
        <v>50</v>
      </c>
      <c r="I51" s="40">
        <f t="shared" ref="I51:I56" si="6">H51*D51*F51</f>
        <v>5400</v>
      </c>
      <c r="J51" s="80"/>
    </row>
    <row r="52" spans="1:11">
      <c r="A52" s="106"/>
      <c r="B52" s="81" t="s">
        <v>111</v>
      </c>
      <c r="C52" s="81" t="s">
        <v>100</v>
      </c>
      <c r="D52" s="80">
        <v>120</v>
      </c>
      <c r="E52" s="80" t="s">
        <v>89</v>
      </c>
      <c r="F52" s="11">
        <v>1</v>
      </c>
      <c r="G52" s="80"/>
      <c r="H52" s="40">
        <v>25</v>
      </c>
      <c r="I52" s="40">
        <f t="shared" si="6"/>
        <v>3000</v>
      </c>
      <c r="J52" s="80"/>
    </row>
    <row r="53" spans="1:11">
      <c r="A53" s="106"/>
      <c r="B53" s="81" t="s">
        <v>273</v>
      </c>
      <c r="C53" s="81" t="s">
        <v>101</v>
      </c>
      <c r="D53" s="80">
        <v>1</v>
      </c>
      <c r="E53" s="80" t="s">
        <v>94</v>
      </c>
      <c r="F53" s="11">
        <v>1</v>
      </c>
      <c r="G53" s="80"/>
      <c r="H53" s="40">
        <v>8000</v>
      </c>
      <c r="I53" s="40">
        <f t="shared" si="6"/>
        <v>8000</v>
      </c>
      <c r="J53" s="80" t="s">
        <v>379</v>
      </c>
      <c r="K53" t="s">
        <v>432</v>
      </c>
    </row>
    <row r="54" spans="1:11" s="94" customFormat="1">
      <c r="A54" s="106"/>
      <c r="B54" s="69" t="s">
        <v>327</v>
      </c>
      <c r="C54" s="69" t="s">
        <v>102</v>
      </c>
      <c r="D54" s="91">
        <v>1</v>
      </c>
      <c r="E54" s="91" t="s">
        <v>94</v>
      </c>
      <c r="F54" s="91">
        <v>1</v>
      </c>
      <c r="G54" s="91"/>
      <c r="H54" s="67">
        <v>10000</v>
      </c>
      <c r="I54" s="67">
        <f t="shared" si="6"/>
        <v>10000</v>
      </c>
      <c r="J54" s="91"/>
    </row>
    <row r="55" spans="1:11" s="94" customFormat="1">
      <c r="A55" s="106"/>
      <c r="B55" s="69" t="s">
        <v>328</v>
      </c>
      <c r="C55" s="69" t="s">
        <v>103</v>
      </c>
      <c r="D55" s="91">
        <v>25.5</v>
      </c>
      <c r="E55" s="91" t="s">
        <v>89</v>
      </c>
      <c r="F55" s="91">
        <v>1</v>
      </c>
      <c r="G55" s="91"/>
      <c r="H55" s="67">
        <v>200</v>
      </c>
      <c r="I55" s="67">
        <f t="shared" si="6"/>
        <v>5100</v>
      </c>
      <c r="J55" s="91" t="s">
        <v>381</v>
      </c>
      <c r="K55" s="94" t="s">
        <v>410</v>
      </c>
    </row>
    <row r="56" spans="1:11">
      <c r="A56" s="106"/>
      <c r="B56" s="81" t="s">
        <v>329</v>
      </c>
      <c r="C56" s="81" t="s">
        <v>330</v>
      </c>
      <c r="D56" s="80">
        <v>1</v>
      </c>
      <c r="E56" s="80" t="s">
        <v>201</v>
      </c>
      <c r="F56" s="11">
        <v>1</v>
      </c>
      <c r="G56" s="80"/>
      <c r="H56" s="40">
        <v>4000</v>
      </c>
      <c r="I56" s="40">
        <f t="shared" si="6"/>
        <v>4000</v>
      </c>
      <c r="J56" s="80" t="s">
        <v>395</v>
      </c>
      <c r="K56" t="s">
        <v>431</v>
      </c>
    </row>
    <row r="57" spans="1:11">
      <c r="A57" s="106"/>
      <c r="B57" s="4" t="s">
        <v>104</v>
      </c>
      <c r="C57" s="4"/>
      <c r="D57" s="16"/>
      <c r="E57" s="16"/>
      <c r="F57" s="5"/>
      <c r="G57" s="5"/>
      <c r="H57" s="42"/>
      <c r="I57" s="42"/>
      <c r="J57" s="5"/>
    </row>
    <row r="58" spans="1:11">
      <c r="A58" s="106"/>
      <c r="B58" s="107" t="s">
        <v>105</v>
      </c>
      <c r="C58" s="81" t="s">
        <v>106</v>
      </c>
      <c r="D58" s="15">
        <v>1</v>
      </c>
      <c r="E58" s="80" t="s">
        <v>94</v>
      </c>
      <c r="F58" s="11">
        <v>1</v>
      </c>
      <c r="G58" s="80"/>
      <c r="H58" s="40">
        <v>16000</v>
      </c>
      <c r="I58" s="40">
        <f>D58*F58*H58</f>
        <v>16000</v>
      </c>
      <c r="J58" s="76" t="s">
        <v>384</v>
      </c>
      <c r="K58" t="s">
        <v>433</v>
      </c>
    </row>
    <row r="59" spans="1:11">
      <c r="A59" s="106"/>
      <c r="B59" s="107"/>
      <c r="C59" s="81" t="s">
        <v>107</v>
      </c>
      <c r="D59" s="15">
        <v>1</v>
      </c>
      <c r="E59" s="80" t="s">
        <v>94</v>
      </c>
      <c r="F59" s="11">
        <v>1</v>
      </c>
      <c r="G59" s="80"/>
      <c r="H59" s="40">
        <v>6000</v>
      </c>
      <c r="I59" s="40">
        <f t="shared" ref="I59:I60" si="7">D59*F59*H59</f>
        <v>6000</v>
      </c>
      <c r="J59" s="76" t="s">
        <v>385</v>
      </c>
      <c r="K59" t="s">
        <v>430</v>
      </c>
    </row>
    <row r="60" spans="1:11">
      <c r="A60" s="106"/>
      <c r="B60" s="81" t="s">
        <v>108</v>
      </c>
      <c r="C60" s="81" t="s">
        <v>109</v>
      </c>
      <c r="D60" s="15">
        <v>141</v>
      </c>
      <c r="E60" s="84" t="s">
        <v>435</v>
      </c>
      <c r="F60" s="11">
        <v>1</v>
      </c>
      <c r="G60" s="80"/>
      <c r="H60" s="40">
        <v>319.14999999999998</v>
      </c>
      <c r="I60" s="40">
        <f t="shared" si="7"/>
        <v>45000.149999999994</v>
      </c>
      <c r="J60" s="80" t="s">
        <v>382</v>
      </c>
      <c r="K60" t="s">
        <v>411</v>
      </c>
    </row>
    <row r="61" spans="1:11">
      <c r="A61" s="108" t="s">
        <v>25</v>
      </c>
      <c r="B61" s="108"/>
      <c r="C61" s="108"/>
      <c r="D61" s="108"/>
      <c r="E61" s="108"/>
      <c r="F61" s="108"/>
      <c r="G61" s="108"/>
      <c r="H61" s="108"/>
      <c r="I61" s="66">
        <f>SUM(I36:I60)</f>
        <v>223310.15</v>
      </c>
      <c r="J61" s="82"/>
    </row>
    <row r="62" spans="1:11">
      <c r="A62" s="106" t="s">
        <v>193</v>
      </c>
      <c r="B62" s="18" t="s">
        <v>30</v>
      </c>
      <c r="C62" s="7"/>
      <c r="D62" s="13"/>
      <c r="E62" s="13"/>
      <c r="F62" s="13"/>
      <c r="G62" s="13"/>
      <c r="H62" s="43"/>
      <c r="I62" s="43"/>
      <c r="J62" s="14"/>
    </row>
    <row r="63" spans="1:11">
      <c r="A63" s="106"/>
      <c r="B63" s="81" t="s">
        <v>267</v>
      </c>
      <c r="C63" s="81"/>
      <c r="D63" s="80">
        <v>1</v>
      </c>
      <c r="E63" s="15" t="s">
        <v>136</v>
      </c>
      <c r="F63" s="11">
        <v>1</v>
      </c>
      <c r="G63" s="80"/>
      <c r="H63" s="40">
        <v>60000</v>
      </c>
      <c r="I63" s="40">
        <f>D63*F63*H63</f>
        <v>60000</v>
      </c>
      <c r="J63" s="80" t="s">
        <v>383</v>
      </c>
      <c r="K63" t="s">
        <v>438</v>
      </c>
    </row>
    <row r="64" spans="1:11">
      <c r="A64" s="106"/>
      <c r="B64" s="81" t="s">
        <v>268</v>
      </c>
      <c r="C64" s="81"/>
      <c r="D64" s="80">
        <v>1</v>
      </c>
      <c r="E64" s="15" t="s">
        <v>136</v>
      </c>
      <c r="F64" s="11">
        <v>1</v>
      </c>
      <c r="G64" s="80"/>
      <c r="H64" s="40">
        <v>130000</v>
      </c>
      <c r="I64" s="40">
        <f t="shared" ref="I64:I76" si="8">D64*F64*H64</f>
        <v>130000</v>
      </c>
      <c r="J64" s="80" t="s">
        <v>383</v>
      </c>
      <c r="K64" t="s">
        <v>439</v>
      </c>
    </row>
    <row r="65" spans="1:11" ht="13.95" customHeight="1">
      <c r="A65" s="106"/>
      <c r="B65" s="81" t="s">
        <v>36</v>
      </c>
      <c r="C65" s="81"/>
      <c r="D65" s="80"/>
      <c r="E65" s="15"/>
      <c r="F65" s="11"/>
      <c r="G65" s="80"/>
      <c r="H65" s="40"/>
      <c r="I65" s="40"/>
      <c r="J65" s="80"/>
    </row>
    <row r="66" spans="1:11" ht="13.95" customHeight="1">
      <c r="A66" s="106"/>
      <c r="B66" s="81" t="s">
        <v>55</v>
      </c>
      <c r="C66" s="81"/>
      <c r="D66" s="80">
        <v>10</v>
      </c>
      <c r="E66" s="15" t="s">
        <v>140</v>
      </c>
      <c r="F66" s="11">
        <v>5</v>
      </c>
      <c r="G66" s="80" t="s">
        <v>259</v>
      </c>
      <c r="H66" s="67">
        <v>700</v>
      </c>
      <c r="I66" s="40">
        <f>D66*F66*H66</f>
        <v>35000</v>
      </c>
      <c r="J66" s="80"/>
    </row>
    <row r="67" spans="1:11">
      <c r="A67" s="106"/>
      <c r="B67" s="2" t="s">
        <v>31</v>
      </c>
      <c r="C67" s="2"/>
      <c r="D67" s="80"/>
      <c r="E67" s="80"/>
      <c r="F67" s="80"/>
      <c r="G67" s="80"/>
      <c r="H67" s="40"/>
      <c r="I67" s="40"/>
      <c r="J67" s="80"/>
    </row>
    <row r="68" spans="1:11" ht="27.6">
      <c r="A68" s="106"/>
      <c r="B68" s="19" t="s">
        <v>49</v>
      </c>
      <c r="C68" s="81"/>
      <c r="D68" s="80">
        <v>8</v>
      </c>
      <c r="E68" s="15" t="s">
        <v>136</v>
      </c>
      <c r="F68" s="80">
        <v>1</v>
      </c>
      <c r="G68" s="80"/>
      <c r="H68" s="67">
        <v>800</v>
      </c>
      <c r="I68" s="40">
        <f t="shared" si="8"/>
        <v>6400</v>
      </c>
      <c r="J68" s="80"/>
    </row>
    <row r="69" spans="1:11" ht="13.95" customHeight="1">
      <c r="A69" s="106"/>
      <c r="B69" s="19" t="s">
        <v>50</v>
      </c>
      <c r="C69" s="81"/>
      <c r="D69" s="80">
        <v>1</v>
      </c>
      <c r="E69" s="15" t="s">
        <v>136</v>
      </c>
      <c r="F69" s="80">
        <v>1</v>
      </c>
      <c r="G69" s="80"/>
      <c r="H69" s="40">
        <v>1500</v>
      </c>
      <c r="I69" s="40">
        <f t="shared" si="8"/>
        <v>1500</v>
      </c>
      <c r="J69" s="80"/>
    </row>
    <row r="70" spans="1:11">
      <c r="A70" s="106"/>
      <c r="B70" s="81" t="s">
        <v>33</v>
      </c>
      <c r="C70" s="81"/>
      <c r="D70" s="80"/>
      <c r="E70" s="15"/>
      <c r="F70" s="80"/>
      <c r="G70" s="80"/>
      <c r="H70" s="40"/>
      <c r="I70" s="40">
        <f t="shared" si="8"/>
        <v>0</v>
      </c>
      <c r="J70" s="80"/>
    </row>
    <row r="71" spans="1:11" ht="27.6">
      <c r="A71" s="106"/>
      <c r="B71" s="19" t="s">
        <v>34</v>
      </c>
      <c r="C71" s="81"/>
      <c r="D71" s="80">
        <v>16</v>
      </c>
      <c r="E71" s="15" t="s">
        <v>138</v>
      </c>
      <c r="F71" s="80">
        <v>1</v>
      </c>
      <c r="G71" s="80"/>
      <c r="H71" s="40">
        <v>500</v>
      </c>
      <c r="I71" s="40">
        <f t="shared" si="8"/>
        <v>8000</v>
      </c>
      <c r="J71" s="80"/>
    </row>
    <row r="72" spans="1:11" ht="27.6">
      <c r="A72" s="106"/>
      <c r="B72" s="19" t="s">
        <v>35</v>
      </c>
      <c r="C72" s="81"/>
      <c r="D72" s="80">
        <v>60</v>
      </c>
      <c r="E72" s="15" t="s">
        <v>138</v>
      </c>
      <c r="F72" s="80">
        <v>1</v>
      </c>
      <c r="G72" s="80"/>
      <c r="H72" s="40">
        <v>200</v>
      </c>
      <c r="I72" s="40">
        <f t="shared" si="8"/>
        <v>12000</v>
      </c>
      <c r="J72" s="80"/>
    </row>
    <row r="73" spans="1:11" ht="27.6">
      <c r="A73" s="106"/>
      <c r="B73" s="19" t="s">
        <v>51</v>
      </c>
      <c r="C73" s="81"/>
      <c r="D73" s="80">
        <v>1</v>
      </c>
      <c r="E73" s="15" t="s">
        <v>136</v>
      </c>
      <c r="F73" s="80">
        <v>1</v>
      </c>
      <c r="G73" s="80"/>
      <c r="H73" s="40">
        <v>2000</v>
      </c>
      <c r="I73" s="40">
        <f t="shared" si="8"/>
        <v>2000</v>
      </c>
      <c r="J73" s="80"/>
    </row>
    <row r="74" spans="1:11" ht="13.95" customHeight="1">
      <c r="A74" s="106"/>
      <c r="B74" s="19" t="s">
        <v>52</v>
      </c>
      <c r="C74" s="81"/>
      <c r="D74" s="80">
        <v>2</v>
      </c>
      <c r="E74" s="15" t="s">
        <v>138</v>
      </c>
      <c r="F74" s="80">
        <v>1</v>
      </c>
      <c r="G74" s="80"/>
      <c r="H74" s="40">
        <v>500</v>
      </c>
      <c r="I74" s="40">
        <f t="shared" si="8"/>
        <v>1000</v>
      </c>
      <c r="J74" s="80"/>
    </row>
    <row r="75" spans="1:11">
      <c r="A75" s="106"/>
      <c r="B75" s="19" t="s">
        <v>53</v>
      </c>
      <c r="C75" s="81"/>
      <c r="D75" s="80">
        <v>12</v>
      </c>
      <c r="E75" s="15" t="s">
        <v>139</v>
      </c>
      <c r="F75" s="80">
        <v>1</v>
      </c>
      <c r="G75" s="80"/>
      <c r="H75" s="75">
        <v>350</v>
      </c>
      <c r="I75" s="40">
        <f t="shared" si="8"/>
        <v>4200</v>
      </c>
      <c r="J75" s="80"/>
      <c r="K75" t="s">
        <v>413</v>
      </c>
    </row>
    <row r="76" spans="1:11" ht="27.6">
      <c r="A76" s="106"/>
      <c r="B76" s="19" t="s">
        <v>54</v>
      </c>
      <c r="C76" s="81"/>
      <c r="D76" s="80">
        <v>1</v>
      </c>
      <c r="E76" s="15" t="s">
        <v>136</v>
      </c>
      <c r="F76" s="80">
        <v>1</v>
      </c>
      <c r="G76" s="80"/>
      <c r="H76" s="40">
        <v>500</v>
      </c>
      <c r="I76" s="40">
        <f t="shared" si="8"/>
        <v>500</v>
      </c>
      <c r="J76" s="80"/>
    </row>
    <row r="77" spans="1:11" ht="13.95" customHeight="1">
      <c r="A77" s="106"/>
      <c r="B77" s="4" t="s">
        <v>38</v>
      </c>
      <c r="C77" s="4"/>
      <c r="D77" s="16"/>
      <c r="E77" s="16"/>
      <c r="F77" s="5"/>
      <c r="G77" s="5"/>
      <c r="H77" s="42"/>
      <c r="I77" s="42"/>
      <c r="J77" s="5"/>
    </row>
    <row r="78" spans="1:11" ht="13.95" customHeight="1">
      <c r="A78" s="106"/>
      <c r="B78" s="81" t="s">
        <v>36</v>
      </c>
      <c r="C78" s="81"/>
      <c r="D78" s="15"/>
      <c r="E78" s="15"/>
      <c r="F78" s="80"/>
      <c r="G78" s="80"/>
      <c r="H78" s="40"/>
      <c r="I78" s="40"/>
      <c r="J78" s="80"/>
    </row>
    <row r="79" spans="1:11">
      <c r="A79" s="106"/>
      <c r="B79" s="19" t="s">
        <v>55</v>
      </c>
      <c r="C79" s="81"/>
      <c r="D79" s="80">
        <v>110</v>
      </c>
      <c r="E79" s="15" t="s">
        <v>140</v>
      </c>
      <c r="F79" s="11">
        <v>1</v>
      </c>
      <c r="G79" s="80"/>
      <c r="H79" s="67">
        <v>700</v>
      </c>
      <c r="I79" s="40">
        <f>D79*F79*H79</f>
        <v>77000</v>
      </c>
      <c r="J79" s="80"/>
    </row>
    <row r="80" spans="1:11" ht="13.95" customHeight="1">
      <c r="A80" s="106"/>
      <c r="B80" s="19" t="s">
        <v>56</v>
      </c>
      <c r="C80" s="81"/>
      <c r="D80" s="80">
        <v>3</v>
      </c>
      <c r="E80" s="15" t="s">
        <v>138</v>
      </c>
      <c r="F80" s="11">
        <v>1</v>
      </c>
      <c r="G80" s="80"/>
      <c r="H80" s="40">
        <v>2000</v>
      </c>
      <c r="I80" s="40">
        <f t="shared" ref="I80:I126" si="9">D80*F80*H80</f>
        <v>6000</v>
      </c>
      <c r="J80" s="80"/>
    </row>
    <row r="81" spans="1:10" s="94" customFormat="1" ht="13.95" customHeight="1">
      <c r="A81" s="106"/>
      <c r="B81" s="95" t="s">
        <v>58</v>
      </c>
      <c r="C81" s="69"/>
      <c r="D81" s="91">
        <v>1</v>
      </c>
      <c r="E81" s="96" t="s">
        <v>138</v>
      </c>
      <c r="F81" s="91">
        <v>1</v>
      </c>
      <c r="G81" s="91"/>
      <c r="H81" s="67">
        <v>25000</v>
      </c>
      <c r="I81" s="67">
        <f t="shared" si="9"/>
        <v>25000</v>
      </c>
      <c r="J81" s="91" t="s">
        <v>466</v>
      </c>
    </row>
    <row r="82" spans="1:10" ht="13.95" customHeight="1">
      <c r="A82" s="106"/>
      <c r="B82" s="19" t="s">
        <v>59</v>
      </c>
      <c r="C82" s="81"/>
      <c r="D82" s="80">
        <v>1</v>
      </c>
      <c r="E82" s="15" t="s">
        <v>138</v>
      </c>
      <c r="F82" s="11">
        <v>1</v>
      </c>
      <c r="G82" s="80"/>
      <c r="H82" s="40">
        <v>15000</v>
      </c>
      <c r="I82" s="40">
        <f t="shared" si="9"/>
        <v>15000</v>
      </c>
      <c r="J82" s="80"/>
    </row>
    <row r="83" spans="1:10" ht="27.6">
      <c r="A83" s="106"/>
      <c r="B83" s="19" t="s">
        <v>39</v>
      </c>
      <c r="C83" s="81"/>
      <c r="D83" s="80">
        <v>4</v>
      </c>
      <c r="E83" s="15" t="s">
        <v>138</v>
      </c>
      <c r="F83" s="11">
        <v>1</v>
      </c>
      <c r="G83" s="80"/>
      <c r="H83" s="40">
        <v>1000</v>
      </c>
      <c r="I83" s="40">
        <f t="shared" si="9"/>
        <v>4000</v>
      </c>
      <c r="J83" s="80"/>
    </row>
    <row r="84" spans="1:10" ht="13.95" customHeight="1">
      <c r="A84" s="106"/>
      <c r="B84" s="19" t="s">
        <v>40</v>
      </c>
      <c r="C84" s="81"/>
      <c r="D84" s="80">
        <v>4</v>
      </c>
      <c r="E84" s="15" t="s">
        <v>138</v>
      </c>
      <c r="F84" s="11">
        <v>1</v>
      </c>
      <c r="G84" s="80"/>
      <c r="H84" s="40">
        <v>3000</v>
      </c>
      <c r="I84" s="40">
        <f t="shared" si="9"/>
        <v>12000</v>
      </c>
      <c r="J84" s="80"/>
    </row>
    <row r="85" spans="1:10" ht="27.6">
      <c r="A85" s="106"/>
      <c r="B85" s="19" t="s">
        <v>60</v>
      </c>
      <c r="C85" s="81"/>
      <c r="D85" s="80">
        <v>1</v>
      </c>
      <c r="E85" s="15" t="s">
        <v>138</v>
      </c>
      <c r="F85" s="11">
        <v>1</v>
      </c>
      <c r="G85" s="80"/>
      <c r="H85" s="40">
        <v>1500</v>
      </c>
      <c r="I85" s="40">
        <f t="shared" si="9"/>
        <v>1500</v>
      </c>
      <c r="J85" s="80"/>
    </row>
    <row r="86" spans="1:10" ht="13.95" customHeight="1">
      <c r="A86" s="106"/>
      <c r="B86" s="19" t="s">
        <v>41</v>
      </c>
      <c r="C86" s="81"/>
      <c r="D86" s="80">
        <v>1</v>
      </c>
      <c r="E86" s="15" t="s">
        <v>138</v>
      </c>
      <c r="F86" s="11">
        <v>1</v>
      </c>
      <c r="G86" s="80"/>
      <c r="H86" s="40">
        <v>500</v>
      </c>
      <c r="I86" s="40">
        <f t="shared" si="9"/>
        <v>500</v>
      </c>
      <c r="J86" s="80"/>
    </row>
    <row r="87" spans="1:10" ht="27.6">
      <c r="A87" s="106"/>
      <c r="B87" s="19" t="s">
        <v>61</v>
      </c>
      <c r="C87" s="81"/>
      <c r="D87" s="80">
        <v>3</v>
      </c>
      <c r="E87" s="15" t="s">
        <v>138</v>
      </c>
      <c r="F87" s="11">
        <v>1</v>
      </c>
      <c r="G87" s="80"/>
      <c r="H87" s="40">
        <v>1000</v>
      </c>
      <c r="I87" s="40">
        <f t="shared" si="9"/>
        <v>3000</v>
      </c>
      <c r="J87" s="80"/>
    </row>
    <row r="88" spans="1:10" ht="13.95" customHeight="1">
      <c r="A88" s="106"/>
      <c r="B88" s="19" t="s">
        <v>62</v>
      </c>
      <c r="C88" s="81"/>
      <c r="D88" s="80">
        <v>5</v>
      </c>
      <c r="E88" s="15" t="s">
        <v>138</v>
      </c>
      <c r="F88" s="11">
        <v>1</v>
      </c>
      <c r="G88" s="80"/>
      <c r="H88" s="40">
        <v>600</v>
      </c>
      <c r="I88" s="40">
        <f t="shared" si="9"/>
        <v>3000</v>
      </c>
      <c r="J88" s="80"/>
    </row>
    <row r="89" spans="1:10" ht="13.95" customHeight="1">
      <c r="A89" s="106"/>
      <c r="B89" s="19" t="s">
        <v>42</v>
      </c>
      <c r="C89" s="81"/>
      <c r="D89" s="80">
        <v>2</v>
      </c>
      <c r="E89" s="15" t="s">
        <v>138</v>
      </c>
      <c r="F89" s="11">
        <v>1</v>
      </c>
      <c r="G89" s="80"/>
      <c r="H89" s="40">
        <v>500</v>
      </c>
      <c r="I89" s="40">
        <f t="shared" si="9"/>
        <v>1000</v>
      </c>
      <c r="J89" s="80"/>
    </row>
    <row r="90" spans="1:10" ht="27.6">
      <c r="A90" s="106"/>
      <c r="B90" s="19" t="s">
        <v>57</v>
      </c>
      <c r="C90" s="81"/>
      <c r="D90" s="80">
        <v>3</v>
      </c>
      <c r="E90" s="15" t="s">
        <v>138</v>
      </c>
      <c r="F90" s="11">
        <v>1</v>
      </c>
      <c r="G90" s="80"/>
      <c r="H90" s="40">
        <v>400</v>
      </c>
      <c r="I90" s="40">
        <f t="shared" si="9"/>
        <v>1200</v>
      </c>
      <c r="J90" s="80"/>
    </row>
    <row r="91" spans="1:10" ht="13.95" customHeight="1">
      <c r="A91" s="106"/>
      <c r="B91" s="19" t="s">
        <v>63</v>
      </c>
      <c r="C91" s="81"/>
      <c r="D91" s="80">
        <v>3</v>
      </c>
      <c r="E91" s="15" t="s">
        <v>138</v>
      </c>
      <c r="F91" s="11">
        <v>1</v>
      </c>
      <c r="G91" s="80"/>
      <c r="H91" s="40">
        <v>600</v>
      </c>
      <c r="I91" s="40">
        <f t="shared" si="9"/>
        <v>1800</v>
      </c>
      <c r="J91" s="80"/>
    </row>
    <row r="92" spans="1:10" ht="27.6">
      <c r="A92" s="106"/>
      <c r="B92" s="19" t="s">
        <v>43</v>
      </c>
      <c r="C92" s="81"/>
      <c r="D92" s="80">
        <v>2</v>
      </c>
      <c r="E92" s="15" t="s">
        <v>138</v>
      </c>
      <c r="F92" s="11">
        <v>1</v>
      </c>
      <c r="G92" s="80"/>
      <c r="H92" s="40">
        <v>600</v>
      </c>
      <c r="I92" s="40">
        <f t="shared" si="9"/>
        <v>1200</v>
      </c>
      <c r="J92" s="80"/>
    </row>
    <row r="93" spans="1:10" ht="13.95" customHeight="1">
      <c r="A93" s="106"/>
      <c r="B93" s="19" t="s">
        <v>37</v>
      </c>
      <c r="C93" s="81"/>
      <c r="D93" s="80">
        <v>1</v>
      </c>
      <c r="E93" s="15" t="s">
        <v>138</v>
      </c>
      <c r="F93" s="11">
        <v>1</v>
      </c>
      <c r="G93" s="80"/>
      <c r="H93" s="40">
        <v>700</v>
      </c>
      <c r="I93" s="40">
        <f t="shared" si="9"/>
        <v>700</v>
      </c>
      <c r="J93" s="80"/>
    </row>
    <row r="94" spans="1:10" ht="13.95" customHeight="1">
      <c r="A94" s="106"/>
      <c r="B94" s="81" t="s">
        <v>31</v>
      </c>
      <c r="C94" s="81"/>
      <c r="D94" s="80"/>
      <c r="E94" s="15"/>
      <c r="F94" s="11">
        <v>1</v>
      </c>
      <c r="G94" s="80"/>
      <c r="H94" s="40"/>
      <c r="I94" s="40">
        <f t="shared" si="9"/>
        <v>0</v>
      </c>
      <c r="J94" s="80"/>
    </row>
    <row r="95" spans="1:10" s="94" customFormat="1" ht="13.95" customHeight="1">
      <c r="A95" s="106"/>
      <c r="B95" s="95" t="s">
        <v>64</v>
      </c>
      <c r="C95" s="69"/>
      <c r="D95" s="91">
        <v>8</v>
      </c>
      <c r="E95" s="96" t="s">
        <v>141</v>
      </c>
      <c r="F95" s="91">
        <v>1</v>
      </c>
      <c r="G95" s="91"/>
      <c r="H95" s="67">
        <v>1300</v>
      </c>
      <c r="I95" s="67">
        <f t="shared" si="9"/>
        <v>10400</v>
      </c>
      <c r="J95" s="91" t="s">
        <v>469</v>
      </c>
    </row>
    <row r="96" spans="1:10" s="94" customFormat="1" ht="13.95" customHeight="1">
      <c r="A96" s="106"/>
      <c r="B96" s="95" t="s">
        <v>65</v>
      </c>
      <c r="C96" s="69"/>
      <c r="D96" s="91">
        <v>4</v>
      </c>
      <c r="E96" s="96" t="s">
        <v>141</v>
      </c>
      <c r="F96" s="91">
        <v>1</v>
      </c>
      <c r="G96" s="91"/>
      <c r="H96" s="67">
        <v>1300</v>
      </c>
      <c r="I96" s="67">
        <f t="shared" si="9"/>
        <v>5200</v>
      </c>
      <c r="J96" s="91" t="s">
        <v>469</v>
      </c>
    </row>
    <row r="97" spans="1:11" s="94" customFormat="1" ht="13.95" customHeight="1">
      <c r="A97" s="106"/>
      <c r="B97" s="95" t="s">
        <v>66</v>
      </c>
      <c r="C97" s="69"/>
      <c r="D97" s="91">
        <v>4</v>
      </c>
      <c r="E97" s="96" t="s">
        <v>141</v>
      </c>
      <c r="F97" s="91">
        <v>1</v>
      </c>
      <c r="G97" s="91"/>
      <c r="H97" s="67">
        <v>800</v>
      </c>
      <c r="I97" s="67">
        <f t="shared" si="9"/>
        <v>3200</v>
      </c>
      <c r="J97" s="91" t="s">
        <v>469</v>
      </c>
    </row>
    <row r="98" spans="1:11" s="94" customFormat="1" ht="13.95" customHeight="1">
      <c r="A98" s="106"/>
      <c r="B98" s="95" t="s">
        <v>67</v>
      </c>
      <c r="C98" s="69"/>
      <c r="D98" s="91">
        <v>4</v>
      </c>
      <c r="E98" s="96" t="s">
        <v>141</v>
      </c>
      <c r="F98" s="91">
        <v>1</v>
      </c>
      <c r="G98" s="91"/>
      <c r="H98" s="67">
        <v>800</v>
      </c>
      <c r="I98" s="67">
        <f t="shared" si="9"/>
        <v>3200</v>
      </c>
      <c r="J98" s="91" t="s">
        <v>469</v>
      </c>
    </row>
    <row r="99" spans="1:11" s="94" customFormat="1" ht="13.95" customHeight="1">
      <c r="A99" s="106"/>
      <c r="B99" s="95" t="s">
        <v>68</v>
      </c>
      <c r="C99" s="69"/>
      <c r="D99" s="91">
        <v>5</v>
      </c>
      <c r="E99" s="96" t="s">
        <v>136</v>
      </c>
      <c r="F99" s="91">
        <v>1</v>
      </c>
      <c r="G99" s="91"/>
      <c r="H99" s="67">
        <v>1300</v>
      </c>
      <c r="I99" s="67">
        <f t="shared" si="9"/>
        <v>6500</v>
      </c>
      <c r="J99" s="91" t="s">
        <v>469</v>
      </c>
    </row>
    <row r="100" spans="1:11" s="94" customFormat="1" ht="27.6">
      <c r="A100" s="106"/>
      <c r="B100" s="95" t="s">
        <v>69</v>
      </c>
      <c r="C100" s="69"/>
      <c r="D100" s="91">
        <v>1</v>
      </c>
      <c r="E100" s="96" t="s">
        <v>136</v>
      </c>
      <c r="F100" s="91">
        <v>1</v>
      </c>
      <c r="G100" s="91"/>
      <c r="H100" s="67">
        <v>13000</v>
      </c>
      <c r="I100" s="67">
        <f t="shared" si="9"/>
        <v>13000</v>
      </c>
      <c r="J100" s="91" t="s">
        <v>467</v>
      </c>
      <c r="K100" s="94" t="s">
        <v>444</v>
      </c>
    </row>
    <row r="101" spans="1:11" ht="27.6">
      <c r="A101" s="106"/>
      <c r="B101" s="19" t="s">
        <v>70</v>
      </c>
      <c r="C101" s="81"/>
      <c r="D101" s="80">
        <v>4</v>
      </c>
      <c r="E101" s="15" t="s">
        <v>141</v>
      </c>
      <c r="F101" s="11">
        <v>1</v>
      </c>
      <c r="G101" s="80"/>
      <c r="H101" s="40">
        <v>200</v>
      </c>
      <c r="I101" s="40">
        <f t="shared" si="9"/>
        <v>800</v>
      </c>
      <c r="J101" s="80"/>
    </row>
    <row r="102" spans="1:11" ht="13.95" customHeight="1">
      <c r="A102" s="106"/>
      <c r="B102" s="19" t="s">
        <v>71</v>
      </c>
      <c r="C102" s="81"/>
      <c r="D102" s="80">
        <v>4</v>
      </c>
      <c r="E102" s="15" t="s">
        <v>142</v>
      </c>
      <c r="F102" s="11">
        <v>1</v>
      </c>
      <c r="G102" s="80"/>
      <c r="H102" s="40">
        <v>200</v>
      </c>
      <c r="I102" s="40">
        <f t="shared" si="9"/>
        <v>800</v>
      </c>
      <c r="J102" s="80"/>
    </row>
    <row r="103" spans="1:11" ht="41.4">
      <c r="A103" s="106"/>
      <c r="B103" s="19" t="s">
        <v>44</v>
      </c>
      <c r="C103" s="81"/>
      <c r="D103" s="80">
        <v>4</v>
      </c>
      <c r="E103" s="15" t="s">
        <v>136</v>
      </c>
      <c r="F103" s="11">
        <v>1</v>
      </c>
      <c r="G103" s="80"/>
      <c r="H103" s="40">
        <v>500</v>
      </c>
      <c r="I103" s="40">
        <f t="shared" si="9"/>
        <v>2000</v>
      </c>
      <c r="J103" s="80"/>
    </row>
    <row r="104" spans="1:11" ht="55.2">
      <c r="A104" s="106"/>
      <c r="B104" s="19" t="s">
        <v>72</v>
      </c>
      <c r="C104" s="81"/>
      <c r="D104" s="80">
        <v>2</v>
      </c>
      <c r="E104" s="15" t="s">
        <v>138</v>
      </c>
      <c r="F104" s="11">
        <v>1</v>
      </c>
      <c r="G104" s="80"/>
      <c r="H104" s="40">
        <v>700</v>
      </c>
      <c r="I104" s="40">
        <f t="shared" si="9"/>
        <v>1400</v>
      </c>
      <c r="J104" s="80"/>
    </row>
    <row r="105" spans="1:11" ht="41.4">
      <c r="A105" s="106"/>
      <c r="B105" s="19" t="s">
        <v>73</v>
      </c>
      <c r="C105" s="81"/>
      <c r="D105" s="80">
        <v>1</v>
      </c>
      <c r="E105" s="15" t="s">
        <v>136</v>
      </c>
      <c r="F105" s="11">
        <v>1</v>
      </c>
      <c r="G105" s="80"/>
      <c r="H105" s="40">
        <v>1200</v>
      </c>
      <c r="I105" s="40">
        <f t="shared" si="9"/>
        <v>1200</v>
      </c>
      <c r="J105" s="80"/>
    </row>
    <row r="106" spans="1:11" ht="27.6">
      <c r="A106" s="106"/>
      <c r="B106" s="19" t="s">
        <v>74</v>
      </c>
      <c r="C106" s="81"/>
      <c r="D106" s="80">
        <v>8</v>
      </c>
      <c r="E106" s="15" t="s">
        <v>136</v>
      </c>
      <c r="F106" s="11">
        <v>1</v>
      </c>
      <c r="G106" s="80"/>
      <c r="H106" s="40">
        <v>200</v>
      </c>
      <c r="I106" s="40">
        <f t="shared" si="9"/>
        <v>1600</v>
      </c>
      <c r="J106" s="80"/>
    </row>
    <row r="107" spans="1:11" ht="27.6">
      <c r="A107" s="106"/>
      <c r="B107" s="19" t="s">
        <v>32</v>
      </c>
      <c r="C107" s="81"/>
      <c r="D107" s="80">
        <v>1</v>
      </c>
      <c r="E107" s="15" t="s">
        <v>137</v>
      </c>
      <c r="F107" s="11">
        <v>1</v>
      </c>
      <c r="G107" s="80"/>
      <c r="H107" s="40">
        <v>400</v>
      </c>
      <c r="I107" s="40">
        <f t="shared" si="9"/>
        <v>400</v>
      </c>
      <c r="J107" s="80"/>
    </row>
    <row r="108" spans="1:11">
      <c r="A108" s="106"/>
      <c r="B108" s="81" t="s">
        <v>33</v>
      </c>
      <c r="C108" s="81"/>
      <c r="D108" s="80"/>
      <c r="E108" s="15"/>
      <c r="F108" s="11">
        <v>1</v>
      </c>
      <c r="G108" s="80"/>
      <c r="H108" s="40"/>
      <c r="I108" s="40">
        <f t="shared" si="9"/>
        <v>0</v>
      </c>
      <c r="J108" s="80"/>
    </row>
    <row r="109" spans="1:11" ht="27.6">
      <c r="A109" s="106"/>
      <c r="B109" s="19" t="s">
        <v>75</v>
      </c>
      <c r="C109" s="81"/>
      <c r="D109" s="80">
        <v>24</v>
      </c>
      <c r="E109" s="15" t="s">
        <v>138</v>
      </c>
      <c r="F109" s="11">
        <v>1</v>
      </c>
      <c r="G109" s="80"/>
      <c r="H109" s="75">
        <v>900</v>
      </c>
      <c r="I109" s="40">
        <f t="shared" si="9"/>
        <v>21600</v>
      </c>
      <c r="J109" s="88" t="s">
        <v>468</v>
      </c>
    </row>
    <row r="110" spans="1:11" ht="13.95" customHeight="1">
      <c r="A110" s="106"/>
      <c r="B110" s="19" t="s">
        <v>35</v>
      </c>
      <c r="C110" s="81"/>
      <c r="D110" s="80">
        <v>50</v>
      </c>
      <c r="E110" s="15" t="s">
        <v>138</v>
      </c>
      <c r="F110" s="11">
        <v>1</v>
      </c>
      <c r="G110" s="80"/>
      <c r="H110" s="40">
        <v>200</v>
      </c>
      <c r="I110" s="40">
        <f t="shared" si="9"/>
        <v>10000</v>
      </c>
      <c r="J110" s="80"/>
    </row>
    <row r="111" spans="1:11" ht="13.95" customHeight="1">
      <c r="A111" s="106"/>
      <c r="B111" s="19" t="s">
        <v>45</v>
      </c>
      <c r="C111" s="81"/>
      <c r="D111" s="80">
        <v>36</v>
      </c>
      <c r="E111" s="15" t="s">
        <v>138</v>
      </c>
      <c r="F111" s="11">
        <v>1</v>
      </c>
      <c r="G111" s="80"/>
      <c r="H111" s="75">
        <v>500</v>
      </c>
      <c r="I111" s="40">
        <f t="shared" si="9"/>
        <v>18000</v>
      </c>
      <c r="J111" s="88" t="s">
        <v>468</v>
      </c>
    </row>
    <row r="112" spans="1:11" ht="13.95" customHeight="1">
      <c r="A112" s="106"/>
      <c r="B112" s="19" t="s">
        <v>46</v>
      </c>
      <c r="C112" s="81"/>
      <c r="D112" s="80">
        <v>40</v>
      </c>
      <c r="E112" s="15" t="s">
        <v>138</v>
      </c>
      <c r="F112" s="11">
        <v>1</v>
      </c>
      <c r="G112" s="80"/>
      <c r="H112" s="40">
        <v>500</v>
      </c>
      <c r="I112" s="40">
        <f t="shared" si="9"/>
        <v>20000</v>
      </c>
      <c r="J112" s="80"/>
    </row>
    <row r="113" spans="1:11" s="94" customFormat="1" ht="27.6">
      <c r="A113" s="106"/>
      <c r="B113" s="95" t="s">
        <v>77</v>
      </c>
      <c r="C113" s="69"/>
      <c r="D113" s="91">
        <v>1</v>
      </c>
      <c r="E113" s="96" t="s">
        <v>138</v>
      </c>
      <c r="F113" s="91">
        <v>1</v>
      </c>
      <c r="G113" s="91"/>
      <c r="H113" s="75">
        <v>18000</v>
      </c>
      <c r="I113" s="67">
        <f t="shared" si="9"/>
        <v>18000</v>
      </c>
      <c r="J113" s="91" t="s">
        <v>484</v>
      </c>
    </row>
    <row r="114" spans="1:11" ht="27.6">
      <c r="A114" s="106"/>
      <c r="B114" s="19" t="s">
        <v>78</v>
      </c>
      <c r="C114" s="81"/>
      <c r="D114" s="80">
        <v>1</v>
      </c>
      <c r="E114" s="15" t="s">
        <v>138</v>
      </c>
      <c r="F114" s="11">
        <v>1</v>
      </c>
      <c r="G114" s="80"/>
      <c r="H114" s="75">
        <v>8000</v>
      </c>
      <c r="I114" s="40">
        <f t="shared" si="9"/>
        <v>8000</v>
      </c>
      <c r="J114" s="80" t="s">
        <v>468</v>
      </c>
    </row>
    <row r="115" spans="1:11">
      <c r="A115" s="106"/>
      <c r="B115" s="19" t="s">
        <v>52</v>
      </c>
      <c r="C115" s="81"/>
      <c r="D115" s="80">
        <v>10</v>
      </c>
      <c r="E115" s="15" t="s">
        <v>138</v>
      </c>
      <c r="F115" s="11">
        <v>1</v>
      </c>
      <c r="G115" s="80"/>
      <c r="H115" s="40">
        <v>500</v>
      </c>
      <c r="I115" s="40">
        <f t="shared" si="9"/>
        <v>5000</v>
      </c>
      <c r="J115" s="80"/>
    </row>
    <row r="116" spans="1:11">
      <c r="A116" s="106"/>
      <c r="B116" s="19" t="s">
        <v>79</v>
      </c>
      <c r="C116" s="81"/>
      <c r="D116" s="80">
        <v>80</v>
      </c>
      <c r="E116" s="15" t="s">
        <v>139</v>
      </c>
      <c r="F116" s="11">
        <v>1</v>
      </c>
      <c r="G116" s="80"/>
      <c r="H116" s="40">
        <v>100</v>
      </c>
      <c r="I116" s="40">
        <f t="shared" si="9"/>
        <v>8000</v>
      </c>
      <c r="J116" s="80"/>
    </row>
    <row r="117" spans="1:11" ht="27.6">
      <c r="A117" s="106"/>
      <c r="B117" s="19" t="s">
        <v>47</v>
      </c>
      <c r="C117" s="81"/>
      <c r="D117" s="80">
        <v>4</v>
      </c>
      <c r="E117" s="15" t="s">
        <v>138</v>
      </c>
      <c r="F117" s="11">
        <v>1</v>
      </c>
      <c r="G117" s="80"/>
      <c r="H117" s="75">
        <v>50</v>
      </c>
      <c r="I117" s="40">
        <f t="shared" si="9"/>
        <v>200</v>
      </c>
      <c r="J117" s="80" t="s">
        <v>469</v>
      </c>
    </row>
    <row r="118" spans="1:11" ht="27.6">
      <c r="A118" s="106"/>
      <c r="B118" s="19" t="s">
        <v>80</v>
      </c>
      <c r="C118" s="81"/>
      <c r="D118" s="80">
        <v>2</v>
      </c>
      <c r="E118" s="15" t="s">
        <v>138</v>
      </c>
      <c r="F118" s="11">
        <v>1</v>
      </c>
      <c r="G118" s="80"/>
      <c r="H118" s="40">
        <v>500</v>
      </c>
      <c r="I118" s="40">
        <f t="shared" si="9"/>
        <v>1000</v>
      </c>
      <c r="J118" s="80"/>
    </row>
    <row r="119" spans="1:11" ht="27.6">
      <c r="A119" s="106"/>
      <c r="B119" s="19" t="s">
        <v>37</v>
      </c>
      <c r="C119" s="81"/>
      <c r="D119" s="80">
        <v>2</v>
      </c>
      <c r="E119" s="15" t="s">
        <v>138</v>
      </c>
      <c r="F119" s="11">
        <v>1</v>
      </c>
      <c r="G119" s="80"/>
      <c r="H119" s="40">
        <v>700</v>
      </c>
      <c r="I119" s="40">
        <f t="shared" si="9"/>
        <v>1400</v>
      </c>
      <c r="J119" s="80"/>
    </row>
    <row r="120" spans="1:11">
      <c r="A120" s="106"/>
      <c r="B120" s="19" t="s">
        <v>82</v>
      </c>
      <c r="C120" s="81"/>
      <c r="D120" s="80">
        <v>1</v>
      </c>
      <c r="E120" s="15" t="s">
        <v>119</v>
      </c>
      <c r="F120" s="11">
        <v>3</v>
      </c>
      <c r="G120" s="80" t="s">
        <v>144</v>
      </c>
      <c r="H120" s="40">
        <v>500</v>
      </c>
      <c r="I120" s="40">
        <f t="shared" si="9"/>
        <v>1500</v>
      </c>
      <c r="J120" s="80"/>
    </row>
    <row r="121" spans="1:11">
      <c r="A121" s="106"/>
      <c r="B121" s="19" t="s">
        <v>83</v>
      </c>
      <c r="C121" s="81"/>
      <c r="D121" s="80">
        <v>1</v>
      </c>
      <c r="E121" s="15" t="s">
        <v>119</v>
      </c>
      <c r="F121" s="11">
        <v>3</v>
      </c>
      <c r="G121" s="80" t="s">
        <v>144</v>
      </c>
      <c r="H121" s="40">
        <v>400</v>
      </c>
      <c r="I121" s="40">
        <f t="shared" si="9"/>
        <v>1200</v>
      </c>
      <c r="J121" s="80"/>
    </row>
    <row r="122" spans="1:11">
      <c r="A122" s="106"/>
      <c r="B122" s="19" t="s">
        <v>84</v>
      </c>
      <c r="C122" s="81"/>
      <c r="D122" s="80">
        <v>1</v>
      </c>
      <c r="E122" s="15" t="s">
        <v>119</v>
      </c>
      <c r="F122" s="11">
        <v>3</v>
      </c>
      <c r="G122" s="80" t="s">
        <v>144</v>
      </c>
      <c r="H122" s="40">
        <v>400</v>
      </c>
      <c r="I122" s="40">
        <f t="shared" si="9"/>
        <v>1200</v>
      </c>
      <c r="J122" s="80"/>
    </row>
    <row r="123" spans="1:11">
      <c r="A123" s="106"/>
      <c r="B123" s="19" t="s">
        <v>85</v>
      </c>
      <c r="C123" s="81"/>
      <c r="D123" s="80">
        <v>1</v>
      </c>
      <c r="E123" s="15" t="s">
        <v>119</v>
      </c>
      <c r="F123" s="11">
        <v>3</v>
      </c>
      <c r="G123" s="80" t="s">
        <v>144</v>
      </c>
      <c r="H123" s="40">
        <v>400</v>
      </c>
      <c r="I123" s="40">
        <f t="shared" si="9"/>
        <v>1200</v>
      </c>
      <c r="J123" s="80"/>
    </row>
    <row r="124" spans="1:11">
      <c r="A124" s="106"/>
      <c r="B124" s="19" t="s">
        <v>86</v>
      </c>
      <c r="C124" s="81"/>
      <c r="D124" s="80">
        <v>10</v>
      </c>
      <c r="E124" s="15" t="s">
        <v>119</v>
      </c>
      <c r="F124" s="11">
        <v>2</v>
      </c>
      <c r="G124" s="80" t="s">
        <v>144</v>
      </c>
      <c r="H124" s="40">
        <v>300</v>
      </c>
      <c r="I124" s="40">
        <f t="shared" si="9"/>
        <v>6000</v>
      </c>
      <c r="J124" s="80"/>
    </row>
    <row r="125" spans="1:11">
      <c r="A125" s="106"/>
      <c r="B125" s="78" t="s">
        <v>391</v>
      </c>
      <c r="C125" s="81"/>
      <c r="D125" s="80">
        <v>14</v>
      </c>
      <c r="E125" s="15" t="s">
        <v>147</v>
      </c>
      <c r="F125" s="11">
        <v>1</v>
      </c>
      <c r="G125" s="80"/>
      <c r="H125" s="40">
        <v>300</v>
      </c>
      <c r="I125" s="40">
        <f t="shared" si="9"/>
        <v>4200</v>
      </c>
      <c r="J125" s="80"/>
      <c r="K125" t="s">
        <v>429</v>
      </c>
    </row>
    <row r="126" spans="1:11">
      <c r="A126" s="106"/>
      <c r="B126" s="19" t="s">
        <v>409</v>
      </c>
      <c r="C126" s="81"/>
      <c r="D126" s="80">
        <v>4</v>
      </c>
      <c r="E126" s="15" t="s">
        <v>145</v>
      </c>
      <c r="F126" s="11">
        <v>1</v>
      </c>
      <c r="G126" s="80" t="s">
        <v>146</v>
      </c>
      <c r="H126" s="75">
        <v>3000</v>
      </c>
      <c r="I126" s="40">
        <f t="shared" si="9"/>
        <v>12000</v>
      </c>
      <c r="J126" s="76" t="s">
        <v>388</v>
      </c>
      <c r="K126" t="s">
        <v>445</v>
      </c>
    </row>
    <row r="127" spans="1:11">
      <c r="A127" s="122" t="s">
        <v>408</v>
      </c>
      <c r="B127" s="108"/>
      <c r="C127" s="108"/>
      <c r="D127" s="108"/>
      <c r="E127" s="108"/>
      <c r="F127" s="108"/>
      <c r="G127" s="108"/>
      <c r="H127" s="108"/>
      <c r="I127" s="66">
        <f>SUM(I63:I126)</f>
        <v>601700</v>
      </c>
      <c r="J127" s="82"/>
    </row>
    <row r="128" spans="1:11">
      <c r="A128" s="106" t="s">
        <v>192</v>
      </c>
      <c r="B128" s="81" t="s">
        <v>19</v>
      </c>
      <c r="C128" s="6" t="s">
        <v>159</v>
      </c>
      <c r="D128" s="80">
        <v>100</v>
      </c>
      <c r="E128" s="15" t="s">
        <v>138</v>
      </c>
      <c r="F128" s="80">
        <v>1</v>
      </c>
      <c r="G128" s="80" t="s">
        <v>138</v>
      </c>
      <c r="H128" s="40">
        <v>2</v>
      </c>
      <c r="I128" s="40">
        <f t="shared" ref="I128:I131" si="10">D128*F128*H128</f>
        <v>200</v>
      </c>
      <c r="J128" s="76" t="s">
        <v>397</v>
      </c>
      <c r="K128" t="s">
        <v>402</v>
      </c>
    </row>
    <row r="129" spans="1:11">
      <c r="A129" s="106"/>
      <c r="B129" s="81" t="s">
        <v>19</v>
      </c>
      <c r="C129" s="6" t="s">
        <v>160</v>
      </c>
      <c r="D129" s="80">
        <v>100</v>
      </c>
      <c r="E129" s="15" t="s">
        <v>138</v>
      </c>
      <c r="F129" s="80">
        <v>1</v>
      </c>
      <c r="G129" s="80" t="s">
        <v>138</v>
      </c>
      <c r="H129" s="40">
        <v>5</v>
      </c>
      <c r="I129" s="40">
        <f t="shared" si="10"/>
        <v>500</v>
      </c>
      <c r="J129" s="76" t="s">
        <v>397</v>
      </c>
      <c r="K129" t="s">
        <v>403</v>
      </c>
    </row>
    <row r="130" spans="1:11">
      <c r="A130" s="106"/>
      <c r="B130" s="81" t="s">
        <v>19</v>
      </c>
      <c r="C130" s="6" t="s">
        <v>205</v>
      </c>
      <c r="D130" s="80">
        <v>50</v>
      </c>
      <c r="E130" s="15" t="s">
        <v>138</v>
      </c>
      <c r="F130" s="80">
        <v>1</v>
      </c>
      <c r="G130" s="80" t="s">
        <v>138</v>
      </c>
      <c r="H130" s="40">
        <v>100</v>
      </c>
      <c r="I130" s="40">
        <f t="shared" si="10"/>
        <v>5000</v>
      </c>
      <c r="J130" s="76" t="s">
        <v>397</v>
      </c>
      <c r="K130" t="s">
        <v>404</v>
      </c>
    </row>
    <row r="131" spans="1:11">
      <c r="A131" s="106"/>
      <c r="B131" s="81" t="s">
        <v>19</v>
      </c>
      <c r="C131" s="6" t="s">
        <v>161</v>
      </c>
      <c r="D131" s="80">
        <v>25</v>
      </c>
      <c r="E131" s="15" t="s">
        <v>138</v>
      </c>
      <c r="F131" s="80">
        <v>1</v>
      </c>
      <c r="G131" s="80" t="s">
        <v>138</v>
      </c>
      <c r="H131" s="40">
        <v>10</v>
      </c>
      <c r="I131" s="40">
        <f t="shared" si="10"/>
        <v>250</v>
      </c>
      <c r="J131" s="76" t="s">
        <v>397</v>
      </c>
      <c r="K131" t="s">
        <v>405</v>
      </c>
    </row>
    <row r="132" spans="1:11">
      <c r="A132" s="106"/>
      <c r="B132" s="81" t="s">
        <v>19</v>
      </c>
      <c r="C132" s="6" t="s">
        <v>164</v>
      </c>
      <c r="D132" s="80">
        <v>1</v>
      </c>
      <c r="E132" s="15" t="s">
        <v>138</v>
      </c>
      <c r="F132" s="80">
        <v>1</v>
      </c>
      <c r="G132" s="80" t="s">
        <v>138</v>
      </c>
      <c r="H132" s="40">
        <v>400</v>
      </c>
      <c r="I132" s="40">
        <f>D132*F132*H132</f>
        <v>400</v>
      </c>
      <c r="J132" s="76" t="s">
        <v>397</v>
      </c>
      <c r="K132" t="s">
        <v>406</v>
      </c>
    </row>
    <row r="133" spans="1:11">
      <c r="A133" s="106"/>
      <c r="B133" s="81" t="s">
        <v>19</v>
      </c>
      <c r="C133" s="6" t="s">
        <v>165</v>
      </c>
      <c r="D133" s="80">
        <v>30</v>
      </c>
      <c r="E133" s="15" t="s">
        <v>138</v>
      </c>
      <c r="F133" s="80">
        <v>1</v>
      </c>
      <c r="G133" s="80" t="s">
        <v>138</v>
      </c>
      <c r="H133" s="40">
        <v>35</v>
      </c>
      <c r="I133" s="40">
        <f t="shared" ref="I133:I137" si="11">D133*F133*H133</f>
        <v>1050</v>
      </c>
      <c r="J133" s="85" t="s">
        <v>407</v>
      </c>
      <c r="K133" t="s">
        <v>401</v>
      </c>
    </row>
    <row r="134" spans="1:11">
      <c r="A134" s="106"/>
      <c r="B134" s="81" t="s">
        <v>19</v>
      </c>
      <c r="C134" s="6" t="s">
        <v>166</v>
      </c>
      <c r="D134" s="80">
        <v>1</v>
      </c>
      <c r="E134" s="15" t="s">
        <v>138</v>
      </c>
      <c r="F134" s="80">
        <v>1</v>
      </c>
      <c r="G134" s="80" t="s">
        <v>138</v>
      </c>
      <c r="H134" s="40">
        <v>350</v>
      </c>
      <c r="I134" s="40">
        <f t="shared" si="11"/>
        <v>350</v>
      </c>
      <c r="J134" s="80"/>
    </row>
    <row r="135" spans="1:11">
      <c r="A135" s="106"/>
      <c r="B135" s="81" t="s">
        <v>20</v>
      </c>
      <c r="C135" s="81" t="s">
        <v>15</v>
      </c>
      <c r="D135" s="80">
        <v>1</v>
      </c>
      <c r="E135" s="15" t="s">
        <v>144</v>
      </c>
      <c r="F135" s="11">
        <v>8</v>
      </c>
      <c r="G135" s="11" t="s">
        <v>138</v>
      </c>
      <c r="H135" s="75">
        <v>500</v>
      </c>
      <c r="I135" s="40">
        <f t="shared" si="11"/>
        <v>4000</v>
      </c>
      <c r="J135" s="80" t="s">
        <v>470</v>
      </c>
    </row>
    <row r="136" spans="1:11">
      <c r="A136" s="106"/>
      <c r="B136" s="81" t="s">
        <v>19</v>
      </c>
      <c r="C136" s="81" t="s">
        <v>16</v>
      </c>
      <c r="D136" s="80">
        <v>6</v>
      </c>
      <c r="E136" s="15" t="s">
        <v>138</v>
      </c>
      <c r="F136" s="11">
        <v>1</v>
      </c>
      <c r="G136" s="11" t="s">
        <v>138</v>
      </c>
      <c r="H136" s="40">
        <v>60</v>
      </c>
      <c r="I136" s="40">
        <f t="shared" si="11"/>
        <v>360</v>
      </c>
      <c r="J136" s="80"/>
    </row>
    <row r="137" spans="1:11">
      <c r="A137" s="106"/>
      <c r="B137" s="81" t="s">
        <v>19</v>
      </c>
      <c r="C137" s="81" t="s">
        <v>169</v>
      </c>
      <c r="D137" s="80">
        <v>1</v>
      </c>
      <c r="E137" s="15" t="s">
        <v>136</v>
      </c>
      <c r="F137" s="11">
        <v>1</v>
      </c>
      <c r="G137" s="11" t="s">
        <v>147</v>
      </c>
      <c r="H137" s="40">
        <v>450</v>
      </c>
      <c r="I137" s="40">
        <f t="shared" si="11"/>
        <v>450</v>
      </c>
      <c r="J137" s="80"/>
    </row>
    <row r="138" spans="1:11">
      <c r="A138" s="106"/>
      <c r="B138" s="81" t="s">
        <v>19</v>
      </c>
      <c r="C138" s="81" t="s">
        <v>170</v>
      </c>
      <c r="D138" s="80">
        <v>24</v>
      </c>
      <c r="E138" s="15" t="s">
        <v>136</v>
      </c>
      <c r="F138" s="11">
        <v>1</v>
      </c>
      <c r="G138" s="11" t="s">
        <v>147</v>
      </c>
      <c r="H138" s="40">
        <v>260</v>
      </c>
      <c r="I138" s="40">
        <f>D138*F138*H138</f>
        <v>6240</v>
      </c>
      <c r="J138" s="80"/>
    </row>
    <row r="139" spans="1:11">
      <c r="A139" s="106"/>
      <c r="B139" s="81" t="s">
        <v>18</v>
      </c>
      <c r="C139" s="81" t="s">
        <v>172</v>
      </c>
      <c r="D139" s="80">
        <v>1</v>
      </c>
      <c r="E139" s="15" t="s">
        <v>136</v>
      </c>
      <c r="F139" s="11">
        <v>1</v>
      </c>
      <c r="G139" s="11" t="s">
        <v>136</v>
      </c>
      <c r="H139" s="40">
        <v>50000</v>
      </c>
      <c r="I139" s="40">
        <f>D139*F139*H139</f>
        <v>50000</v>
      </c>
      <c r="J139" s="80" t="s">
        <v>173</v>
      </c>
    </row>
    <row r="140" spans="1:11">
      <c r="A140" s="108" t="s">
        <v>22</v>
      </c>
      <c r="B140" s="108"/>
      <c r="C140" s="108"/>
      <c r="D140" s="108"/>
      <c r="E140" s="108"/>
      <c r="F140" s="108"/>
      <c r="G140" s="108"/>
      <c r="H140" s="108"/>
      <c r="I140" s="66">
        <f>SUM(I128:I139)</f>
        <v>68800</v>
      </c>
      <c r="J140" s="82"/>
    </row>
    <row r="141" spans="1:11">
      <c r="A141" s="112" t="s">
        <v>195</v>
      </c>
      <c r="B141" s="109" t="s">
        <v>202</v>
      </c>
      <c r="C141" s="31" t="s">
        <v>258</v>
      </c>
      <c r="D141" s="11">
        <v>1</v>
      </c>
      <c r="E141" s="11" t="s">
        <v>138</v>
      </c>
      <c r="F141" s="11">
        <v>1</v>
      </c>
      <c r="G141" s="11" t="s">
        <v>138</v>
      </c>
      <c r="H141" s="40">
        <v>80000</v>
      </c>
      <c r="I141" s="53">
        <f>D141*F141*H141</f>
        <v>80000</v>
      </c>
      <c r="J141" s="11"/>
    </row>
    <row r="142" spans="1:11">
      <c r="A142" s="113"/>
      <c r="B142" s="110"/>
      <c r="C142" s="31" t="s">
        <v>349</v>
      </c>
      <c r="D142" s="11">
        <v>1</v>
      </c>
      <c r="E142" s="11" t="s">
        <v>138</v>
      </c>
      <c r="F142" s="11">
        <v>1</v>
      </c>
      <c r="G142" s="11" t="s">
        <v>138</v>
      </c>
      <c r="H142" s="40">
        <v>80000</v>
      </c>
      <c r="I142" s="53">
        <f>D142*F142*H142</f>
        <v>80000</v>
      </c>
      <c r="J142" s="11"/>
    </row>
    <row r="143" spans="1:11">
      <c r="A143" s="113"/>
      <c r="B143" s="111"/>
      <c r="C143" s="31" t="s">
        <v>260</v>
      </c>
      <c r="D143" s="11">
        <v>3</v>
      </c>
      <c r="E143" s="11" t="s">
        <v>138</v>
      </c>
      <c r="F143" s="11">
        <v>1</v>
      </c>
      <c r="G143" s="11" t="s">
        <v>138</v>
      </c>
      <c r="H143" s="40">
        <v>10000</v>
      </c>
      <c r="I143" s="53">
        <f>D143*F143*H143</f>
        <v>30000</v>
      </c>
      <c r="J143" s="11"/>
    </row>
    <row r="144" spans="1:11">
      <c r="A144" s="113"/>
      <c r="B144" s="81" t="s">
        <v>174</v>
      </c>
      <c r="C144" s="81"/>
      <c r="D144" s="15">
        <v>1</v>
      </c>
      <c r="E144" s="15" t="s">
        <v>136</v>
      </c>
      <c r="F144" s="80">
        <v>1</v>
      </c>
      <c r="G144" s="80" t="s">
        <v>147</v>
      </c>
      <c r="H144" s="40">
        <v>80000</v>
      </c>
      <c r="I144" s="40">
        <f t="shared" ref="I144:I149" si="12">H144*F144*D144</f>
        <v>80000</v>
      </c>
      <c r="J144" s="76" t="s">
        <v>389</v>
      </c>
      <c r="K144" t="s">
        <v>428</v>
      </c>
    </row>
    <row r="145" spans="1:11">
      <c r="A145" s="113"/>
      <c r="B145" s="77" t="s">
        <v>275</v>
      </c>
      <c r="C145" s="81"/>
      <c r="D145" s="15">
        <v>5</v>
      </c>
      <c r="E145" s="15" t="s">
        <v>119</v>
      </c>
      <c r="F145" s="80">
        <v>3</v>
      </c>
      <c r="G145" s="80" t="s">
        <v>144</v>
      </c>
      <c r="H145" s="40">
        <v>800</v>
      </c>
      <c r="I145" s="40">
        <f t="shared" si="12"/>
        <v>12000</v>
      </c>
      <c r="J145" s="80" t="s">
        <v>486</v>
      </c>
    </row>
    <row r="146" spans="1:11" s="72" customFormat="1">
      <c r="A146" s="113"/>
      <c r="B146" s="69" t="s">
        <v>181</v>
      </c>
      <c r="C146" s="70"/>
      <c r="D146" s="71">
        <v>1</v>
      </c>
      <c r="E146" s="71" t="s">
        <v>119</v>
      </c>
      <c r="F146" s="11">
        <v>0.5</v>
      </c>
      <c r="G146" s="11" t="s">
        <v>147</v>
      </c>
      <c r="H146" s="53">
        <v>10000</v>
      </c>
      <c r="I146" s="53">
        <v>0</v>
      </c>
      <c r="J146" s="11" t="s">
        <v>487</v>
      </c>
    </row>
    <row r="147" spans="1:11">
      <c r="A147" s="113"/>
      <c r="B147" s="69" t="s">
        <v>176</v>
      </c>
      <c r="C147" s="81" t="s">
        <v>180</v>
      </c>
      <c r="D147" s="15">
        <v>2</v>
      </c>
      <c r="E147" s="15" t="s">
        <v>119</v>
      </c>
      <c r="F147" s="11">
        <v>0.5</v>
      </c>
      <c r="G147" s="80" t="s">
        <v>147</v>
      </c>
      <c r="H147" s="40">
        <v>10000</v>
      </c>
      <c r="I147" s="40">
        <v>0</v>
      </c>
      <c r="J147" s="11" t="s">
        <v>487</v>
      </c>
    </row>
    <row r="148" spans="1:11">
      <c r="A148" s="113"/>
      <c r="B148" s="69" t="s">
        <v>177</v>
      </c>
      <c r="C148" s="81"/>
      <c r="D148" s="15">
        <v>2</v>
      </c>
      <c r="E148" s="15" t="s">
        <v>119</v>
      </c>
      <c r="F148" s="11">
        <v>0.5</v>
      </c>
      <c r="G148" s="80" t="s">
        <v>147</v>
      </c>
      <c r="H148" s="40">
        <v>8000</v>
      </c>
      <c r="I148" s="40">
        <f t="shared" si="12"/>
        <v>8000</v>
      </c>
      <c r="J148" s="11" t="s">
        <v>471</v>
      </c>
    </row>
    <row r="149" spans="1:11">
      <c r="A149" s="113"/>
      <c r="B149" s="69" t="s">
        <v>178</v>
      </c>
      <c r="C149" s="81"/>
      <c r="D149" s="15">
        <v>2</v>
      </c>
      <c r="E149" s="15" t="s">
        <v>119</v>
      </c>
      <c r="F149" s="11">
        <v>0.5</v>
      </c>
      <c r="G149" s="80" t="s">
        <v>147</v>
      </c>
      <c r="H149" s="40">
        <v>6000</v>
      </c>
      <c r="I149" s="40">
        <f t="shared" si="12"/>
        <v>6000</v>
      </c>
      <c r="J149" s="11" t="s">
        <v>471</v>
      </c>
    </row>
    <row r="150" spans="1:11">
      <c r="A150" s="114"/>
      <c r="B150" s="69" t="s">
        <v>179</v>
      </c>
      <c r="C150" s="81"/>
      <c r="D150" s="15">
        <v>2</v>
      </c>
      <c r="E150" s="15" t="s">
        <v>119</v>
      </c>
      <c r="F150" s="11">
        <v>0.5</v>
      </c>
      <c r="G150" s="80" t="s">
        <v>147</v>
      </c>
      <c r="H150" s="40">
        <v>4000</v>
      </c>
      <c r="I150" s="40">
        <v>0</v>
      </c>
      <c r="J150" s="11"/>
    </row>
    <row r="151" spans="1:11">
      <c r="A151" s="108" t="s">
        <v>183</v>
      </c>
      <c r="B151" s="108"/>
      <c r="C151" s="108"/>
      <c r="D151" s="108"/>
      <c r="E151" s="108"/>
      <c r="F151" s="108"/>
      <c r="G151" s="108"/>
      <c r="H151" s="108"/>
      <c r="I151" s="66">
        <f>SUM(I141:I150)</f>
        <v>296000</v>
      </c>
      <c r="J151" s="82"/>
    </row>
    <row r="152" spans="1:11">
      <c r="A152" s="106" t="s">
        <v>184</v>
      </c>
      <c r="B152" s="116" t="s">
        <v>185</v>
      </c>
      <c r="C152" s="81" t="s">
        <v>186</v>
      </c>
      <c r="D152" s="15">
        <v>5</v>
      </c>
      <c r="E152" s="15" t="s">
        <v>145</v>
      </c>
      <c r="F152" s="80">
        <v>2</v>
      </c>
      <c r="G152" s="80" t="s">
        <v>147</v>
      </c>
      <c r="H152" s="40">
        <v>1200</v>
      </c>
      <c r="I152" s="40">
        <f>H152*F152*D152</f>
        <v>12000</v>
      </c>
      <c r="J152" s="80"/>
    </row>
    <row r="153" spans="1:11">
      <c r="A153" s="106"/>
      <c r="B153" s="117"/>
      <c r="C153" s="81" t="s">
        <v>187</v>
      </c>
      <c r="D153" s="15">
        <v>5</v>
      </c>
      <c r="E153" s="15" t="s">
        <v>145</v>
      </c>
      <c r="F153" s="80">
        <v>2</v>
      </c>
      <c r="G153" s="80" t="s">
        <v>147</v>
      </c>
      <c r="H153" s="40">
        <v>1000</v>
      </c>
      <c r="I153" s="40">
        <f t="shared" ref="I153:I154" si="13">H153*F153*D153</f>
        <v>10000</v>
      </c>
      <c r="J153" s="80"/>
    </row>
    <row r="154" spans="1:11">
      <c r="A154" s="106"/>
      <c r="B154" s="118"/>
      <c r="C154" s="81" t="s">
        <v>188</v>
      </c>
      <c r="D154" s="15">
        <v>10</v>
      </c>
      <c r="E154" s="15" t="s">
        <v>145</v>
      </c>
      <c r="F154" s="80">
        <v>2</v>
      </c>
      <c r="G154" s="80" t="s">
        <v>147</v>
      </c>
      <c r="H154" s="40">
        <v>800</v>
      </c>
      <c r="I154" s="40">
        <f t="shared" si="13"/>
        <v>16000</v>
      </c>
      <c r="J154" s="80"/>
    </row>
    <row r="155" spans="1:11">
      <c r="A155" s="106"/>
      <c r="B155" s="81" t="s">
        <v>190</v>
      </c>
      <c r="C155" s="81" t="s">
        <v>188</v>
      </c>
      <c r="D155" s="15">
        <v>4</v>
      </c>
      <c r="E155" s="15" t="s">
        <v>146</v>
      </c>
      <c r="F155" s="80">
        <v>3</v>
      </c>
      <c r="G155" s="80" t="s">
        <v>144</v>
      </c>
      <c r="H155" s="40">
        <v>1000</v>
      </c>
      <c r="I155" s="40">
        <f>H155*F155*D155</f>
        <v>12000</v>
      </c>
      <c r="J155" s="80"/>
    </row>
    <row r="156" spans="1:11">
      <c r="A156" s="106"/>
      <c r="B156" s="81" t="s">
        <v>310</v>
      </c>
      <c r="C156" s="81"/>
      <c r="D156" s="15">
        <v>1</v>
      </c>
      <c r="E156" s="15" t="s">
        <v>201</v>
      </c>
      <c r="F156" s="80">
        <v>1</v>
      </c>
      <c r="G156" s="80" t="s">
        <v>201</v>
      </c>
      <c r="H156" s="40">
        <v>20000</v>
      </c>
      <c r="I156" s="40">
        <f>H156*F156*D156</f>
        <v>20000</v>
      </c>
      <c r="J156" s="76" t="s">
        <v>390</v>
      </c>
      <c r="K156" t="s">
        <v>426</v>
      </c>
    </row>
    <row r="157" spans="1:11">
      <c r="A157" s="106"/>
      <c r="B157" s="81" t="s">
        <v>18</v>
      </c>
      <c r="C157" s="81" t="s">
        <v>356</v>
      </c>
      <c r="D157" s="15">
        <v>1</v>
      </c>
      <c r="E157" s="15" t="s">
        <v>357</v>
      </c>
      <c r="F157" s="80">
        <v>1</v>
      </c>
      <c r="G157" s="80" t="s">
        <v>259</v>
      </c>
      <c r="H157" s="40">
        <v>6500</v>
      </c>
      <c r="I157" s="40">
        <f>H157*F157*D157</f>
        <v>6500</v>
      </c>
      <c r="J157" s="80"/>
    </row>
    <row r="158" spans="1:11">
      <c r="A158" s="106"/>
      <c r="B158" s="81" t="s">
        <v>18</v>
      </c>
      <c r="C158" s="81" t="s">
        <v>274</v>
      </c>
      <c r="D158" s="15">
        <v>230</v>
      </c>
      <c r="E158" s="15" t="s">
        <v>119</v>
      </c>
      <c r="F158" s="80">
        <v>1</v>
      </c>
      <c r="G158" s="80" t="s">
        <v>138</v>
      </c>
      <c r="H158" s="40">
        <v>220</v>
      </c>
      <c r="I158" s="40">
        <f>D158*F158*H158</f>
        <v>50600</v>
      </c>
      <c r="J158" s="80"/>
    </row>
    <row r="159" spans="1:11">
      <c r="A159" s="106"/>
      <c r="B159" s="81" t="s">
        <v>18</v>
      </c>
      <c r="C159" s="32" t="s">
        <v>203</v>
      </c>
      <c r="D159" s="15">
        <v>1</v>
      </c>
      <c r="E159" s="15" t="s">
        <v>204</v>
      </c>
      <c r="F159" s="80">
        <v>1</v>
      </c>
      <c r="G159" s="80" t="s">
        <v>144</v>
      </c>
      <c r="H159" s="40">
        <v>1000</v>
      </c>
      <c r="I159" s="40">
        <f>D159*F159*H159</f>
        <v>1000</v>
      </c>
      <c r="J159" s="80"/>
    </row>
    <row r="160" spans="1:11">
      <c r="A160" s="106"/>
      <c r="B160" s="81" t="s">
        <v>19</v>
      </c>
      <c r="C160" s="12" t="s">
        <v>148</v>
      </c>
      <c r="D160" s="80">
        <v>6</v>
      </c>
      <c r="E160" s="15" t="s">
        <v>138</v>
      </c>
      <c r="F160" s="80">
        <v>1</v>
      </c>
      <c r="G160" s="80" t="s">
        <v>138</v>
      </c>
      <c r="H160" s="40">
        <v>50</v>
      </c>
      <c r="I160" s="40">
        <f t="shared" ref="I160:I164" si="14">D160*F160*H160</f>
        <v>300</v>
      </c>
      <c r="J160" s="76" t="s">
        <v>397</v>
      </c>
      <c r="K160" t="s">
        <v>416</v>
      </c>
    </row>
    <row r="161" spans="1:11">
      <c r="A161" s="106"/>
      <c r="B161" s="81" t="s">
        <v>19</v>
      </c>
      <c r="C161" s="12" t="s">
        <v>149</v>
      </c>
      <c r="D161" s="80">
        <v>10</v>
      </c>
      <c r="E161" s="15" t="s">
        <v>138</v>
      </c>
      <c r="F161" s="80">
        <v>1</v>
      </c>
      <c r="G161" s="80" t="s">
        <v>138</v>
      </c>
      <c r="H161" s="40">
        <v>15</v>
      </c>
      <c r="I161" s="40">
        <f t="shared" si="14"/>
        <v>150</v>
      </c>
      <c r="J161" s="76" t="s">
        <v>397</v>
      </c>
      <c r="K161" t="s">
        <v>417</v>
      </c>
    </row>
    <row r="162" spans="1:11">
      <c r="A162" s="106"/>
      <c r="B162" s="81" t="s">
        <v>19</v>
      </c>
      <c r="C162" s="12" t="s">
        <v>150</v>
      </c>
      <c r="D162" s="80">
        <v>25</v>
      </c>
      <c r="E162" s="15" t="s">
        <v>138</v>
      </c>
      <c r="F162" s="80">
        <v>1</v>
      </c>
      <c r="G162" s="80" t="s">
        <v>138</v>
      </c>
      <c r="H162" s="40">
        <v>350</v>
      </c>
      <c r="I162" s="40">
        <f t="shared" si="14"/>
        <v>8750</v>
      </c>
      <c r="J162" s="76" t="s">
        <v>397</v>
      </c>
      <c r="K162" t="s">
        <v>418</v>
      </c>
    </row>
    <row r="163" spans="1:11">
      <c r="A163" s="106"/>
      <c r="B163" s="81" t="s">
        <v>19</v>
      </c>
      <c r="C163" s="12" t="s">
        <v>151</v>
      </c>
      <c r="D163" s="80">
        <v>8</v>
      </c>
      <c r="E163" s="15" t="s">
        <v>138</v>
      </c>
      <c r="F163" s="80">
        <v>1</v>
      </c>
      <c r="G163" s="80" t="s">
        <v>138</v>
      </c>
      <c r="H163" s="40">
        <v>50</v>
      </c>
      <c r="I163" s="40">
        <f t="shared" si="14"/>
        <v>400</v>
      </c>
      <c r="J163" s="76" t="s">
        <v>397</v>
      </c>
      <c r="K163" t="s">
        <v>416</v>
      </c>
    </row>
    <row r="164" spans="1:11">
      <c r="A164" s="106"/>
      <c r="B164" s="81" t="s">
        <v>19</v>
      </c>
      <c r="C164" s="12" t="s">
        <v>152</v>
      </c>
      <c r="D164" s="80">
        <v>720</v>
      </c>
      <c r="E164" s="15" t="s">
        <v>138</v>
      </c>
      <c r="F164" s="80">
        <v>1</v>
      </c>
      <c r="G164" s="80" t="s">
        <v>138</v>
      </c>
      <c r="H164" s="40">
        <v>2</v>
      </c>
      <c r="I164" s="40">
        <f t="shared" si="14"/>
        <v>1440</v>
      </c>
      <c r="J164" s="76" t="s">
        <v>397</v>
      </c>
      <c r="K164" t="s">
        <v>419</v>
      </c>
    </row>
    <row r="165" spans="1:11">
      <c r="A165" s="106"/>
      <c r="B165" s="81" t="s">
        <v>19</v>
      </c>
      <c r="C165" s="6" t="s">
        <v>154</v>
      </c>
      <c r="D165" s="80">
        <v>260</v>
      </c>
      <c r="E165" s="15" t="s">
        <v>138</v>
      </c>
      <c r="F165" s="80">
        <v>1</v>
      </c>
      <c r="G165" s="80" t="s">
        <v>138</v>
      </c>
      <c r="H165" s="75">
        <v>9</v>
      </c>
      <c r="I165" s="40">
        <f>D165*F165*H165</f>
        <v>2340</v>
      </c>
      <c r="J165" s="76" t="s">
        <v>397</v>
      </c>
      <c r="K165" t="s">
        <v>420</v>
      </c>
    </row>
    <row r="166" spans="1:11">
      <c r="A166" s="106"/>
      <c r="B166" s="81" t="s">
        <v>19</v>
      </c>
      <c r="C166" s="6" t="s">
        <v>155</v>
      </c>
      <c r="D166" s="80">
        <v>220</v>
      </c>
      <c r="E166" s="15" t="s">
        <v>138</v>
      </c>
      <c r="F166" s="80">
        <v>1</v>
      </c>
      <c r="G166" s="80" t="s">
        <v>138</v>
      </c>
      <c r="H166" s="40">
        <v>10</v>
      </c>
      <c r="I166" s="40">
        <f t="shared" ref="I166:I174" si="15">D166*F166*H166</f>
        <v>2200</v>
      </c>
      <c r="J166" s="76" t="s">
        <v>397</v>
      </c>
      <c r="K166" t="s">
        <v>421</v>
      </c>
    </row>
    <row r="167" spans="1:11">
      <c r="A167" s="106"/>
      <c r="B167" s="81" t="s">
        <v>19</v>
      </c>
      <c r="C167" s="6" t="s">
        <v>156</v>
      </c>
      <c r="D167" s="80">
        <v>280</v>
      </c>
      <c r="E167" s="15" t="s">
        <v>138</v>
      </c>
      <c r="F167" s="80">
        <v>1</v>
      </c>
      <c r="G167" s="80" t="s">
        <v>138</v>
      </c>
      <c r="H167" s="75">
        <v>15</v>
      </c>
      <c r="I167" s="40">
        <f t="shared" si="15"/>
        <v>4200</v>
      </c>
      <c r="J167" s="76" t="s">
        <v>397</v>
      </c>
      <c r="K167" t="s">
        <v>436</v>
      </c>
    </row>
    <row r="168" spans="1:11">
      <c r="A168" s="106"/>
      <c r="B168" s="81" t="s">
        <v>19</v>
      </c>
      <c r="C168" s="6" t="s">
        <v>157</v>
      </c>
      <c r="D168" s="80">
        <v>230</v>
      </c>
      <c r="E168" s="15" t="s">
        <v>138</v>
      </c>
      <c r="F168" s="80">
        <v>1</v>
      </c>
      <c r="G168" s="80" t="s">
        <v>138</v>
      </c>
      <c r="H168" s="40">
        <v>8</v>
      </c>
      <c r="I168" s="40">
        <f t="shared" si="15"/>
        <v>1840</v>
      </c>
      <c r="J168" s="76" t="s">
        <v>397</v>
      </c>
      <c r="K168" t="s">
        <v>422</v>
      </c>
    </row>
    <row r="169" spans="1:11">
      <c r="A169" s="106"/>
      <c r="B169" s="81" t="s">
        <v>19</v>
      </c>
      <c r="C169" s="6" t="s">
        <v>158</v>
      </c>
      <c r="D169" s="80">
        <v>230</v>
      </c>
      <c r="E169" s="15" t="s">
        <v>138</v>
      </c>
      <c r="F169" s="80">
        <v>1</v>
      </c>
      <c r="G169" s="80" t="s">
        <v>138</v>
      </c>
      <c r="H169" s="40">
        <v>1</v>
      </c>
      <c r="I169" s="40">
        <f t="shared" si="15"/>
        <v>230</v>
      </c>
      <c r="J169" s="76" t="s">
        <v>397</v>
      </c>
      <c r="K169" t="s">
        <v>423</v>
      </c>
    </row>
    <row r="170" spans="1:11">
      <c r="A170" s="106"/>
      <c r="B170" s="81" t="s">
        <v>19</v>
      </c>
      <c r="C170" s="6" t="s">
        <v>162</v>
      </c>
      <c r="D170" s="80">
        <v>230</v>
      </c>
      <c r="E170" s="15" t="s">
        <v>138</v>
      </c>
      <c r="F170" s="80">
        <v>1</v>
      </c>
      <c r="G170" s="80" t="s">
        <v>138</v>
      </c>
      <c r="H170" s="40">
        <v>35</v>
      </c>
      <c r="I170" s="40">
        <f t="shared" si="15"/>
        <v>8050</v>
      </c>
      <c r="J170" s="76" t="s">
        <v>397</v>
      </c>
      <c r="K170" t="s">
        <v>424</v>
      </c>
    </row>
    <row r="171" spans="1:11">
      <c r="A171" s="106"/>
      <c r="B171" s="81" t="s">
        <v>19</v>
      </c>
      <c r="C171" s="6" t="s">
        <v>163</v>
      </c>
      <c r="D171" s="80">
        <v>230</v>
      </c>
      <c r="E171" s="15" t="s">
        <v>138</v>
      </c>
      <c r="F171" s="80">
        <v>1</v>
      </c>
      <c r="G171" s="80" t="s">
        <v>138</v>
      </c>
      <c r="H171" s="40">
        <v>150</v>
      </c>
      <c r="I171" s="40">
        <f t="shared" si="15"/>
        <v>34500</v>
      </c>
      <c r="J171" s="76" t="s">
        <v>397</v>
      </c>
      <c r="K171" t="s">
        <v>425</v>
      </c>
    </row>
    <row r="172" spans="1:11">
      <c r="A172" s="106"/>
      <c r="B172" s="81" t="s">
        <v>20</v>
      </c>
      <c r="C172" s="81" t="s">
        <v>13</v>
      </c>
      <c r="D172" s="80">
        <v>1</v>
      </c>
      <c r="E172" s="15" t="s">
        <v>136</v>
      </c>
      <c r="F172" s="11">
        <v>1</v>
      </c>
      <c r="G172" s="21" t="s">
        <v>138</v>
      </c>
      <c r="H172" s="40">
        <v>1000</v>
      </c>
      <c r="I172" s="40">
        <f t="shared" si="15"/>
        <v>1000</v>
      </c>
      <c r="J172" s="80"/>
    </row>
    <row r="173" spans="1:11">
      <c r="A173" s="106"/>
      <c r="B173" s="81" t="s">
        <v>20</v>
      </c>
      <c r="C173" s="81" t="s">
        <v>14</v>
      </c>
      <c r="D173" s="80">
        <v>15</v>
      </c>
      <c r="E173" s="15" t="s">
        <v>138</v>
      </c>
      <c r="F173" s="11">
        <v>1</v>
      </c>
      <c r="G173" s="11" t="s">
        <v>147</v>
      </c>
      <c r="H173" s="40">
        <v>50</v>
      </c>
      <c r="I173" s="40">
        <f t="shared" si="15"/>
        <v>750</v>
      </c>
      <c r="J173" s="80"/>
    </row>
    <row r="174" spans="1:11">
      <c r="A174" s="106"/>
      <c r="B174" s="81" t="s">
        <v>18</v>
      </c>
      <c r="C174" s="81" t="s">
        <v>17</v>
      </c>
      <c r="D174" s="80">
        <v>10</v>
      </c>
      <c r="E174" s="15" t="s">
        <v>136</v>
      </c>
      <c r="F174" s="11">
        <v>1</v>
      </c>
      <c r="G174" s="11" t="s">
        <v>147</v>
      </c>
      <c r="H174" s="40">
        <v>400</v>
      </c>
      <c r="I174" s="40">
        <f t="shared" si="15"/>
        <v>4000</v>
      </c>
      <c r="J174" s="76" t="s">
        <v>387</v>
      </c>
      <c r="K174" t="s">
        <v>440</v>
      </c>
    </row>
    <row r="175" spans="1:11">
      <c r="A175" s="106"/>
      <c r="B175" s="81" t="s">
        <v>196</v>
      </c>
      <c r="C175" s="81"/>
      <c r="D175" s="15">
        <v>5</v>
      </c>
      <c r="E175" s="15" t="s">
        <v>119</v>
      </c>
      <c r="F175" s="80">
        <v>2</v>
      </c>
      <c r="G175" s="80" t="s">
        <v>144</v>
      </c>
      <c r="H175" s="40">
        <v>600</v>
      </c>
      <c r="I175" s="40">
        <f>H175*F175*D175</f>
        <v>6000</v>
      </c>
      <c r="J175" s="80"/>
    </row>
    <row r="176" spans="1:11">
      <c r="A176" s="106"/>
      <c r="B176" s="81" t="s">
        <v>175</v>
      </c>
      <c r="C176" s="81"/>
      <c r="D176" s="15">
        <v>8</v>
      </c>
      <c r="E176" s="15" t="s">
        <v>119</v>
      </c>
      <c r="F176" s="80">
        <v>2</v>
      </c>
      <c r="G176" s="80" t="s">
        <v>144</v>
      </c>
      <c r="H176" s="75">
        <v>450</v>
      </c>
      <c r="I176" s="40">
        <f>H176*F176*D176</f>
        <v>7200</v>
      </c>
      <c r="J176" s="80"/>
    </row>
    <row r="177" spans="1:10">
      <c r="A177" s="108" t="s">
        <v>189</v>
      </c>
      <c r="B177" s="108"/>
      <c r="C177" s="108"/>
      <c r="D177" s="108"/>
      <c r="E177" s="108"/>
      <c r="F177" s="108"/>
      <c r="G177" s="108"/>
      <c r="H177" s="108"/>
      <c r="I177" s="66">
        <f>SUM(I152:I176)</f>
        <v>211450</v>
      </c>
      <c r="J177" s="82"/>
    </row>
    <row r="178" spans="1:10">
      <c r="A178" s="106" t="s">
        <v>182</v>
      </c>
      <c r="B178" s="81" t="s">
        <v>4</v>
      </c>
      <c r="C178" s="81"/>
      <c r="D178" s="15">
        <v>3</v>
      </c>
      <c r="E178" s="15" t="s">
        <v>119</v>
      </c>
      <c r="F178" s="80">
        <v>3</v>
      </c>
      <c r="G178" s="80" t="s">
        <v>144</v>
      </c>
      <c r="H178" s="67">
        <v>4500</v>
      </c>
      <c r="I178" s="40">
        <f>D178*F178*H178</f>
        <v>40500</v>
      </c>
      <c r="J178" s="80"/>
    </row>
    <row r="179" spans="1:10">
      <c r="A179" s="106"/>
      <c r="B179" s="81" t="s">
        <v>6</v>
      </c>
      <c r="C179" s="81" t="s">
        <v>7</v>
      </c>
      <c r="D179" s="15">
        <v>1</v>
      </c>
      <c r="E179" s="15" t="s">
        <v>136</v>
      </c>
      <c r="F179" s="80">
        <v>1</v>
      </c>
      <c r="G179" s="80" t="s">
        <v>136</v>
      </c>
      <c r="H179" s="40">
        <v>4000</v>
      </c>
      <c r="I179" s="40">
        <f t="shared" ref="I179:I182" si="16">D179*F179*H179</f>
        <v>4000</v>
      </c>
      <c r="J179" s="80" t="s">
        <v>8</v>
      </c>
    </row>
    <row r="180" spans="1:10">
      <c r="A180" s="106"/>
      <c r="B180" s="81" t="s">
        <v>5</v>
      </c>
      <c r="C180" s="81"/>
      <c r="D180" s="15">
        <v>3</v>
      </c>
      <c r="E180" s="15" t="s">
        <v>119</v>
      </c>
      <c r="F180" s="80">
        <v>3</v>
      </c>
      <c r="G180" s="80" t="s">
        <v>144</v>
      </c>
      <c r="H180" s="67">
        <v>4500</v>
      </c>
      <c r="I180" s="40">
        <f t="shared" si="16"/>
        <v>40500</v>
      </c>
      <c r="J180" s="80"/>
    </row>
    <row r="181" spans="1:10">
      <c r="A181" s="106"/>
      <c r="B181" s="69" t="s">
        <v>9</v>
      </c>
      <c r="C181" s="81" t="s">
        <v>10</v>
      </c>
      <c r="D181" s="15">
        <v>1</v>
      </c>
      <c r="E181" s="15" t="s">
        <v>119</v>
      </c>
      <c r="F181" s="80">
        <v>2</v>
      </c>
      <c r="G181" s="80" t="s">
        <v>144</v>
      </c>
      <c r="H181" s="40">
        <v>12000</v>
      </c>
      <c r="I181" s="40">
        <f t="shared" si="16"/>
        <v>24000</v>
      </c>
      <c r="J181" s="80"/>
    </row>
    <row r="182" spans="1:10">
      <c r="A182" s="106"/>
      <c r="B182" s="81" t="s">
        <v>276</v>
      </c>
      <c r="C182" s="81" t="s">
        <v>277</v>
      </c>
      <c r="D182" s="15">
        <v>1</v>
      </c>
      <c r="E182" s="15" t="s">
        <v>119</v>
      </c>
      <c r="F182" s="80">
        <v>1</v>
      </c>
      <c r="G182" s="80" t="s">
        <v>144</v>
      </c>
      <c r="H182" s="75">
        <v>10000</v>
      </c>
      <c r="I182" s="40">
        <f t="shared" si="16"/>
        <v>10000</v>
      </c>
      <c r="J182" s="80"/>
    </row>
    <row r="183" spans="1:10">
      <c r="A183" s="106"/>
      <c r="B183" s="81" t="s">
        <v>11</v>
      </c>
      <c r="C183" s="81" t="s">
        <v>12</v>
      </c>
      <c r="D183" s="15">
        <v>1</v>
      </c>
      <c r="E183" s="15" t="s">
        <v>136</v>
      </c>
      <c r="F183" s="80">
        <v>1</v>
      </c>
      <c r="G183" s="80" t="s">
        <v>136</v>
      </c>
      <c r="H183" s="75">
        <v>8000</v>
      </c>
      <c r="I183" s="40">
        <f>D183*F183*H183</f>
        <v>8000</v>
      </c>
      <c r="J183" s="80"/>
    </row>
    <row r="184" spans="1:10">
      <c r="A184" s="108" t="s">
        <v>23</v>
      </c>
      <c r="B184" s="108"/>
      <c r="C184" s="108"/>
      <c r="D184" s="108"/>
      <c r="E184" s="108"/>
      <c r="F184" s="108"/>
      <c r="G184" s="108"/>
      <c r="H184" s="108"/>
      <c r="I184" s="66">
        <f>SUM(I178:I183)</f>
        <v>127000</v>
      </c>
      <c r="J184" s="82"/>
    </row>
    <row r="185" spans="1:10">
      <c r="A185" s="115" t="s">
        <v>479</v>
      </c>
      <c r="B185" s="115"/>
      <c r="C185" s="115"/>
      <c r="D185" s="115"/>
      <c r="E185" s="115"/>
      <c r="F185" s="115"/>
      <c r="G185" s="115"/>
      <c r="H185" s="115"/>
      <c r="I185" s="54">
        <f>I184+I177+I151+I140+I127+I61+I35</f>
        <v>1587220.15</v>
      </c>
      <c r="J185" s="83"/>
    </row>
    <row r="186" spans="1:10">
      <c r="A186" s="115" t="s">
        <v>480</v>
      </c>
      <c r="B186" s="115"/>
      <c r="C186" s="115"/>
      <c r="D186" s="115"/>
      <c r="E186" s="115"/>
      <c r="F186" s="115"/>
      <c r="G186" s="115"/>
      <c r="H186" s="115"/>
      <c r="I186" s="54">
        <f>I185*0.1</f>
        <v>158722.01500000001</v>
      </c>
      <c r="J186" s="83"/>
    </row>
    <row r="187" spans="1:10">
      <c r="A187" s="119" t="s">
        <v>483</v>
      </c>
      <c r="B187" s="120"/>
      <c r="C187" s="120"/>
      <c r="D187" s="120"/>
      <c r="E187" s="120"/>
      <c r="F187" s="120"/>
      <c r="G187" s="120"/>
      <c r="H187" s="121"/>
      <c r="I187" s="54">
        <f>I186+I185+I32</f>
        <v>3566211.665</v>
      </c>
      <c r="J187" s="87"/>
    </row>
    <row r="188" spans="1:10">
      <c r="A188" s="115" t="s">
        <v>28</v>
      </c>
      <c r="B188" s="115"/>
      <c r="C188" s="115"/>
      <c r="D188" s="115"/>
      <c r="E188" s="115"/>
      <c r="F188" s="115"/>
      <c r="G188" s="115"/>
      <c r="H188" s="115"/>
      <c r="I188" s="54">
        <f>I187*0.06</f>
        <v>213972.69990000001</v>
      </c>
      <c r="J188" s="83"/>
    </row>
    <row r="189" spans="1:10">
      <c r="A189" s="115" t="s">
        <v>2</v>
      </c>
      <c r="B189" s="115"/>
      <c r="C189" s="115"/>
      <c r="D189" s="115"/>
      <c r="E189" s="115"/>
      <c r="F189" s="115"/>
      <c r="G189" s="115"/>
      <c r="H189" s="115"/>
      <c r="I189" s="54">
        <f>I187+I188</f>
        <v>3780184.3648999999</v>
      </c>
      <c r="J189" s="83"/>
    </row>
  </sheetData>
  <mergeCells count="37">
    <mergeCell ref="A33:J33"/>
    <mergeCell ref="A32:H32"/>
    <mergeCell ref="A15:H15"/>
    <mergeCell ref="B6:C6"/>
    <mergeCell ref="A7:H7"/>
    <mergeCell ref="A8:A14"/>
    <mergeCell ref="B8:B9"/>
    <mergeCell ref="B13:B14"/>
    <mergeCell ref="A16:A21"/>
    <mergeCell ref="B16:B21"/>
    <mergeCell ref="A22:H22"/>
    <mergeCell ref="A31:H31"/>
    <mergeCell ref="B27:B28"/>
    <mergeCell ref="A29:H29"/>
    <mergeCell ref="A23:A28"/>
    <mergeCell ref="A30:H30"/>
    <mergeCell ref="A35:H35"/>
    <mergeCell ref="A36:A60"/>
    <mergeCell ref="B58:B59"/>
    <mergeCell ref="A184:H184"/>
    <mergeCell ref="A61:H61"/>
    <mergeCell ref="A62:A126"/>
    <mergeCell ref="A127:H127"/>
    <mergeCell ref="A128:A139"/>
    <mergeCell ref="A140:H140"/>
    <mergeCell ref="A141:A150"/>
    <mergeCell ref="B141:B143"/>
    <mergeCell ref="A151:H151"/>
    <mergeCell ref="A152:A176"/>
    <mergeCell ref="B152:B154"/>
    <mergeCell ref="A177:H177"/>
    <mergeCell ref="A178:A183"/>
    <mergeCell ref="A189:H189"/>
    <mergeCell ref="A185:H185"/>
    <mergeCell ref="A186:H186"/>
    <mergeCell ref="A188:H188"/>
    <mergeCell ref="A187:H187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opLeftCell="A11" zoomScale="80" zoomScaleNormal="80" zoomScalePageLayoutView="80" workbookViewId="0">
      <selection activeCell="K41" sqref="K41"/>
    </sheetView>
  </sheetViews>
  <sheetFormatPr defaultColWidth="46.77734375" defaultRowHeight="13.8"/>
  <cols>
    <col min="1" max="1" width="34.44140625" style="3" customWidth="1"/>
    <col min="2" max="2" width="34.6640625" style="1" customWidth="1"/>
    <col min="3" max="3" width="43.33203125" style="1" customWidth="1"/>
    <col min="4" max="4" width="6.6640625" style="17" customWidth="1"/>
    <col min="5" max="5" width="8.44140625" style="17" customWidth="1"/>
    <col min="6" max="6" width="9.109375" style="3" customWidth="1"/>
    <col min="7" max="7" width="7.77734375" style="3" customWidth="1"/>
    <col min="8" max="8" width="14.77734375" style="44" customWidth="1"/>
    <col min="9" max="9" width="17.33203125" style="44" customWidth="1"/>
    <col min="10" max="10" width="25.6640625" style="3" customWidth="1"/>
  </cols>
  <sheetData>
    <row r="1" spans="1:10">
      <c r="A1" s="33" t="s">
        <v>113</v>
      </c>
      <c r="B1" s="34"/>
      <c r="C1" s="34"/>
      <c r="D1" s="45"/>
      <c r="E1" s="45"/>
      <c r="F1" s="46"/>
      <c r="G1" s="46"/>
      <c r="H1" s="47"/>
      <c r="I1" s="47"/>
      <c r="J1" s="46"/>
    </row>
    <row r="2" spans="1:10">
      <c r="A2" s="33" t="s">
        <v>360</v>
      </c>
      <c r="B2" s="34"/>
      <c r="C2" s="34"/>
      <c r="D2" s="45"/>
      <c r="E2" s="45"/>
      <c r="F2" s="46"/>
      <c r="G2" s="46"/>
      <c r="H2" s="47"/>
      <c r="I2" s="47"/>
      <c r="J2" s="46"/>
    </row>
    <row r="3" spans="1:10">
      <c r="A3" s="33" t="s">
        <v>88</v>
      </c>
      <c r="B3" s="34"/>
      <c r="C3" s="34"/>
      <c r="D3" s="45"/>
      <c r="E3" s="45"/>
      <c r="F3" s="46"/>
      <c r="G3" s="46"/>
      <c r="H3" s="47"/>
      <c r="I3" s="47"/>
      <c r="J3" s="46"/>
    </row>
    <row r="4" spans="1:10">
      <c r="A4" s="33" t="s">
        <v>316</v>
      </c>
      <c r="B4" s="34"/>
      <c r="C4" s="34"/>
      <c r="D4" s="45"/>
      <c r="E4" s="45"/>
      <c r="F4" s="46"/>
      <c r="G4" s="46"/>
      <c r="H4" s="47"/>
      <c r="I4" s="47"/>
      <c r="J4" s="46"/>
    </row>
    <row r="5" spans="1:10">
      <c r="A5" s="64" t="s">
        <v>126</v>
      </c>
      <c r="B5" s="23" t="s">
        <v>0</v>
      </c>
      <c r="C5" s="23" t="s">
        <v>245</v>
      </c>
      <c r="D5" s="23" t="s">
        <v>118</v>
      </c>
      <c r="E5" s="23" t="s">
        <v>115</v>
      </c>
      <c r="F5" s="64" t="s">
        <v>1</v>
      </c>
      <c r="G5" s="64" t="s">
        <v>115</v>
      </c>
      <c r="H5" s="39" t="s">
        <v>117</v>
      </c>
      <c r="I5" s="39" t="s">
        <v>2</v>
      </c>
      <c r="J5" s="64" t="s">
        <v>3</v>
      </c>
    </row>
    <row r="6" spans="1:10">
      <c r="A6" s="11" t="s">
        <v>114</v>
      </c>
      <c r="B6" s="101" t="s">
        <v>244</v>
      </c>
      <c r="C6" s="102"/>
      <c r="D6" s="15">
        <v>1</v>
      </c>
      <c r="E6" s="15" t="s">
        <v>119</v>
      </c>
      <c r="F6" s="61">
        <v>1</v>
      </c>
      <c r="G6" s="61" t="s">
        <v>120</v>
      </c>
      <c r="H6" s="40">
        <f>机票明细!E44</f>
        <v>767000</v>
      </c>
      <c r="I6" s="40">
        <f>D6*F6*H6</f>
        <v>767000</v>
      </c>
      <c r="J6" s="61"/>
    </row>
    <row r="7" spans="1:10">
      <c r="A7" s="108"/>
      <c r="B7" s="108"/>
      <c r="C7" s="108"/>
      <c r="D7" s="108"/>
      <c r="E7" s="108"/>
      <c r="F7" s="108"/>
      <c r="G7" s="108"/>
      <c r="H7" s="108"/>
      <c r="I7" s="52">
        <f>I6</f>
        <v>767000</v>
      </c>
      <c r="J7" s="63"/>
    </row>
    <row r="8" spans="1:10">
      <c r="A8" s="103" t="s">
        <v>361</v>
      </c>
      <c r="B8" s="103" t="s">
        <v>288</v>
      </c>
      <c r="C8" s="48" t="s">
        <v>285</v>
      </c>
      <c r="D8" s="49">
        <v>83</v>
      </c>
      <c r="E8" s="27" t="s">
        <v>121</v>
      </c>
      <c r="F8" s="28">
        <v>4</v>
      </c>
      <c r="G8" s="27" t="s">
        <v>122</v>
      </c>
      <c r="H8" s="50">
        <v>780</v>
      </c>
      <c r="I8" s="41">
        <f>D8*F8*H8</f>
        <v>258960</v>
      </c>
      <c r="J8" s="29"/>
    </row>
    <row r="9" spans="1:10">
      <c r="A9" s="104"/>
      <c r="B9" s="104"/>
      <c r="C9" s="48" t="s">
        <v>286</v>
      </c>
      <c r="D9" s="49">
        <v>52</v>
      </c>
      <c r="E9" s="27" t="s">
        <v>121</v>
      </c>
      <c r="F9" s="28">
        <v>4</v>
      </c>
      <c r="G9" s="27" t="s">
        <v>122</v>
      </c>
      <c r="H9" s="50">
        <v>700</v>
      </c>
      <c r="I9" s="41">
        <f t="shared" ref="I9:I14" si="0">D9*F9*H9</f>
        <v>145600</v>
      </c>
      <c r="J9" s="29"/>
    </row>
    <row r="10" spans="1:10">
      <c r="A10" s="104"/>
      <c r="B10" s="29" t="s">
        <v>264</v>
      </c>
      <c r="C10" s="51" t="s">
        <v>265</v>
      </c>
      <c r="D10" s="49">
        <v>7</v>
      </c>
      <c r="E10" s="27" t="s">
        <v>266</v>
      </c>
      <c r="F10" s="28">
        <v>1</v>
      </c>
      <c r="G10" s="27"/>
      <c r="H10" s="50">
        <v>780</v>
      </c>
      <c r="I10" s="41">
        <f t="shared" si="0"/>
        <v>5460</v>
      </c>
      <c r="J10" s="29"/>
    </row>
    <row r="11" spans="1:10">
      <c r="A11" s="104"/>
      <c r="B11" s="29" t="s">
        <v>261</v>
      </c>
      <c r="C11" s="48" t="s">
        <v>337</v>
      </c>
      <c r="D11" s="49">
        <v>1</v>
      </c>
      <c r="E11" s="27" t="s">
        <v>296</v>
      </c>
      <c r="F11" s="28">
        <v>2</v>
      </c>
      <c r="G11" s="27" t="s">
        <v>144</v>
      </c>
      <c r="H11" s="50">
        <v>60000</v>
      </c>
      <c r="I11" s="41">
        <f t="shared" si="0"/>
        <v>120000</v>
      </c>
      <c r="J11" s="29"/>
    </row>
    <row r="12" spans="1:10">
      <c r="A12" s="104"/>
      <c r="B12" s="35" t="s">
        <v>290</v>
      </c>
      <c r="C12" s="48" t="s">
        <v>337</v>
      </c>
      <c r="D12" s="49">
        <v>1</v>
      </c>
      <c r="E12" s="27" t="s">
        <v>296</v>
      </c>
      <c r="F12" s="28">
        <v>1</v>
      </c>
      <c r="G12" s="27" t="s">
        <v>144</v>
      </c>
      <c r="H12" s="50">
        <v>85000</v>
      </c>
      <c r="I12" s="41">
        <f t="shared" si="0"/>
        <v>85000</v>
      </c>
      <c r="J12" s="29"/>
    </row>
    <row r="13" spans="1:10">
      <c r="A13" s="104"/>
      <c r="B13" s="103" t="s">
        <v>291</v>
      </c>
      <c r="C13" s="48" t="s">
        <v>363</v>
      </c>
      <c r="D13" s="49">
        <v>3</v>
      </c>
      <c r="E13" s="27" t="s">
        <v>296</v>
      </c>
      <c r="F13" s="28">
        <v>1</v>
      </c>
      <c r="G13" s="27" t="s">
        <v>144</v>
      </c>
      <c r="H13" s="50">
        <v>6000</v>
      </c>
      <c r="I13" s="41">
        <f t="shared" si="0"/>
        <v>18000</v>
      </c>
      <c r="J13" s="29"/>
    </row>
    <row r="14" spans="1:10">
      <c r="A14" s="105"/>
      <c r="B14" s="105"/>
      <c r="C14" s="25" t="s">
        <v>364</v>
      </c>
      <c r="D14" s="26">
        <v>3</v>
      </c>
      <c r="E14" s="27" t="s">
        <v>121</v>
      </c>
      <c r="F14" s="28">
        <v>1</v>
      </c>
      <c r="G14" s="27" t="s">
        <v>295</v>
      </c>
      <c r="H14" s="41">
        <v>8000</v>
      </c>
      <c r="I14" s="41">
        <f t="shared" si="0"/>
        <v>24000</v>
      </c>
      <c r="J14" s="29"/>
    </row>
    <row r="15" spans="1:10">
      <c r="A15" s="108" t="s">
        <v>130</v>
      </c>
      <c r="B15" s="108"/>
      <c r="C15" s="108"/>
      <c r="D15" s="108"/>
      <c r="E15" s="108"/>
      <c r="F15" s="108"/>
      <c r="G15" s="108"/>
      <c r="H15" s="108"/>
      <c r="I15" s="52">
        <f>SUM(I8:I14)</f>
        <v>657020</v>
      </c>
      <c r="J15" s="63"/>
    </row>
    <row r="16" spans="1:10">
      <c r="A16" s="103" t="s">
        <v>127</v>
      </c>
      <c r="B16" s="103" t="s">
        <v>362</v>
      </c>
      <c r="C16" s="24" t="s">
        <v>254</v>
      </c>
      <c r="D16" s="26">
        <v>23</v>
      </c>
      <c r="E16" s="27" t="s">
        <v>128</v>
      </c>
      <c r="F16" s="28">
        <v>1</v>
      </c>
      <c r="G16" s="27" t="s">
        <v>124</v>
      </c>
      <c r="H16" s="41">
        <v>3988</v>
      </c>
      <c r="I16" s="41">
        <f t="shared" ref="I16:I21" si="1">D16*F16*H16</f>
        <v>91724</v>
      </c>
      <c r="J16" s="22"/>
    </row>
    <row r="17" spans="1:10">
      <c r="A17" s="104"/>
      <c r="B17" s="104"/>
      <c r="C17" s="24" t="s">
        <v>299</v>
      </c>
      <c r="D17" s="26">
        <v>220</v>
      </c>
      <c r="E17" s="27" t="s">
        <v>119</v>
      </c>
      <c r="F17" s="28">
        <v>2</v>
      </c>
      <c r="G17" s="27" t="s">
        <v>147</v>
      </c>
      <c r="H17" s="41">
        <v>198</v>
      </c>
      <c r="I17" s="41">
        <f t="shared" si="1"/>
        <v>87120</v>
      </c>
      <c r="J17" s="22"/>
    </row>
    <row r="18" spans="1:10">
      <c r="A18" s="104"/>
      <c r="B18" s="104"/>
      <c r="C18" s="24" t="s">
        <v>301</v>
      </c>
      <c r="D18" s="26">
        <v>220</v>
      </c>
      <c r="E18" s="27" t="s">
        <v>119</v>
      </c>
      <c r="F18" s="28">
        <v>4</v>
      </c>
      <c r="G18" s="27" t="s">
        <v>147</v>
      </c>
      <c r="H18" s="41">
        <v>68</v>
      </c>
      <c r="I18" s="41">
        <f t="shared" si="1"/>
        <v>59840</v>
      </c>
      <c r="J18" s="22"/>
    </row>
    <row r="19" spans="1:10">
      <c r="A19" s="104"/>
      <c r="B19" s="104"/>
      <c r="C19" s="24" t="s">
        <v>302</v>
      </c>
      <c r="D19" s="26">
        <v>1</v>
      </c>
      <c r="E19" s="27" t="s">
        <v>201</v>
      </c>
      <c r="F19" s="28">
        <v>1</v>
      </c>
      <c r="G19" s="27" t="s">
        <v>147</v>
      </c>
      <c r="H19" s="41">
        <v>20000</v>
      </c>
      <c r="I19" s="41">
        <f t="shared" si="1"/>
        <v>20000</v>
      </c>
      <c r="J19" s="22"/>
    </row>
    <row r="20" spans="1:10">
      <c r="A20" s="104"/>
      <c r="B20" s="104"/>
      <c r="C20" s="24" t="s">
        <v>365</v>
      </c>
      <c r="D20" s="26">
        <v>100</v>
      </c>
      <c r="E20" s="27" t="s">
        <v>366</v>
      </c>
      <c r="F20" s="28">
        <v>1</v>
      </c>
      <c r="G20" s="27" t="s">
        <v>367</v>
      </c>
      <c r="H20" s="41">
        <v>298</v>
      </c>
      <c r="I20" s="41">
        <f t="shared" si="1"/>
        <v>29800</v>
      </c>
      <c r="J20" s="22"/>
    </row>
    <row r="21" spans="1:10">
      <c r="A21" s="105"/>
      <c r="B21" s="105"/>
      <c r="C21" s="24" t="s">
        <v>255</v>
      </c>
      <c r="D21" s="26">
        <v>1</v>
      </c>
      <c r="E21" s="27" t="s">
        <v>256</v>
      </c>
      <c r="F21" s="28">
        <v>1</v>
      </c>
      <c r="G21" s="27" t="s">
        <v>147</v>
      </c>
      <c r="H21" s="41">
        <v>4000</v>
      </c>
      <c r="I21" s="41">
        <f t="shared" si="1"/>
        <v>4000</v>
      </c>
      <c r="J21" s="22"/>
    </row>
    <row r="22" spans="1:10">
      <c r="A22" s="108" t="s">
        <v>129</v>
      </c>
      <c r="B22" s="108"/>
      <c r="C22" s="108"/>
      <c r="D22" s="108"/>
      <c r="E22" s="108"/>
      <c r="F22" s="108"/>
      <c r="G22" s="108"/>
      <c r="H22" s="108"/>
      <c r="I22" s="52">
        <f>SUM(I16:I21)</f>
        <v>292484</v>
      </c>
      <c r="J22" s="63"/>
    </row>
    <row r="23" spans="1:10">
      <c r="A23" s="60" t="s">
        <v>131</v>
      </c>
      <c r="B23" s="35" t="s">
        <v>133</v>
      </c>
      <c r="C23" s="25" t="s">
        <v>134</v>
      </c>
      <c r="D23" s="26">
        <v>220</v>
      </c>
      <c r="E23" s="27" t="s">
        <v>123</v>
      </c>
      <c r="F23" s="28">
        <v>1</v>
      </c>
      <c r="G23" s="27" t="s">
        <v>124</v>
      </c>
      <c r="H23" s="41">
        <v>268</v>
      </c>
      <c r="I23" s="41">
        <f t="shared" ref="I23" si="2">D23*F23*H23</f>
        <v>58960</v>
      </c>
      <c r="J23" s="29"/>
    </row>
    <row r="24" spans="1:10">
      <c r="A24" s="108" t="s">
        <v>132</v>
      </c>
      <c r="B24" s="108"/>
      <c r="C24" s="108"/>
      <c r="D24" s="108"/>
      <c r="E24" s="108"/>
      <c r="F24" s="108"/>
      <c r="G24" s="108"/>
      <c r="H24" s="108"/>
      <c r="I24" s="52">
        <f>SUM(I23:I23)</f>
        <v>58960</v>
      </c>
      <c r="J24" s="63"/>
    </row>
    <row r="25" spans="1:10" ht="13.95" customHeight="1">
      <c r="A25" s="106" t="s">
        <v>194</v>
      </c>
      <c r="B25" s="4" t="s">
        <v>279</v>
      </c>
      <c r="C25" s="4"/>
      <c r="D25" s="16"/>
      <c r="E25" s="16"/>
      <c r="F25" s="5"/>
      <c r="G25" s="5"/>
      <c r="H25" s="42"/>
      <c r="I25" s="42"/>
      <c r="J25" s="5"/>
    </row>
    <row r="26" spans="1:10">
      <c r="A26" s="106"/>
      <c r="B26" s="62" t="s">
        <v>318</v>
      </c>
      <c r="C26" s="62" t="s">
        <v>320</v>
      </c>
      <c r="D26" s="61">
        <v>1</v>
      </c>
      <c r="E26" s="61" t="s">
        <v>201</v>
      </c>
      <c r="F26" s="61">
        <v>1</v>
      </c>
      <c r="G26" s="61"/>
      <c r="H26" s="40">
        <v>12000</v>
      </c>
      <c r="I26" s="40">
        <f>D26*F26*H26</f>
        <v>12000</v>
      </c>
      <c r="J26" s="61"/>
    </row>
    <row r="27" spans="1:10">
      <c r="A27" s="106"/>
      <c r="B27" s="62" t="s">
        <v>280</v>
      </c>
      <c r="C27" s="62" t="s">
        <v>321</v>
      </c>
      <c r="D27" s="61">
        <v>1</v>
      </c>
      <c r="E27" s="61" t="s">
        <v>91</v>
      </c>
      <c r="F27" s="11">
        <v>5</v>
      </c>
      <c r="G27" s="61" t="s">
        <v>138</v>
      </c>
      <c r="H27" s="40">
        <v>8000</v>
      </c>
      <c r="I27" s="40">
        <f t="shared" ref="I27:I28" si="3">D27*F27*H27</f>
        <v>40000</v>
      </c>
      <c r="J27" s="61"/>
    </row>
    <row r="28" spans="1:10">
      <c r="A28" s="106"/>
      <c r="B28" s="62" t="s">
        <v>135</v>
      </c>
      <c r="C28" s="62" t="s">
        <v>322</v>
      </c>
      <c r="D28" s="61">
        <v>5</v>
      </c>
      <c r="E28" s="61" t="s">
        <v>92</v>
      </c>
      <c r="F28" s="11">
        <v>1</v>
      </c>
      <c r="G28" s="61"/>
      <c r="H28" s="40">
        <v>800</v>
      </c>
      <c r="I28" s="40">
        <f t="shared" si="3"/>
        <v>4000</v>
      </c>
      <c r="J28" s="61"/>
    </row>
    <row r="29" spans="1:10">
      <c r="A29" s="106"/>
      <c r="B29" s="4" t="s">
        <v>93</v>
      </c>
      <c r="C29" s="4"/>
      <c r="D29" s="16"/>
      <c r="E29" s="16"/>
      <c r="F29" s="5"/>
      <c r="G29" s="5"/>
      <c r="H29" s="42"/>
      <c r="I29" s="42"/>
      <c r="J29" s="5"/>
    </row>
    <row r="30" spans="1:10" ht="27.6">
      <c r="A30" s="106"/>
      <c r="B30" s="62" t="s">
        <v>342</v>
      </c>
      <c r="C30" s="62" t="s">
        <v>323</v>
      </c>
      <c r="D30" s="61">
        <v>1</v>
      </c>
      <c r="E30" s="61" t="s">
        <v>94</v>
      </c>
      <c r="F30" s="11">
        <v>1</v>
      </c>
      <c r="G30" s="61"/>
      <c r="H30" s="40">
        <v>15000</v>
      </c>
      <c r="I30" s="40">
        <f>D30*F30*H30</f>
        <v>15000</v>
      </c>
      <c r="J30" s="61"/>
    </row>
    <row r="31" spans="1:10">
      <c r="A31" s="106"/>
      <c r="B31" s="62" t="s">
        <v>341</v>
      </c>
      <c r="C31" s="62" t="s">
        <v>95</v>
      </c>
      <c r="D31" s="61">
        <v>56</v>
      </c>
      <c r="E31" s="61" t="s">
        <v>89</v>
      </c>
      <c r="F31" s="11">
        <v>1</v>
      </c>
      <c r="G31" s="61"/>
      <c r="H31" s="40">
        <v>50</v>
      </c>
      <c r="I31" s="40">
        <f t="shared" ref="I31:I37" si="4">D31*F31*H31</f>
        <v>2800</v>
      </c>
      <c r="J31" s="61"/>
    </row>
    <row r="32" spans="1:10">
      <c r="A32" s="106"/>
      <c r="B32" s="62" t="s">
        <v>112</v>
      </c>
      <c r="C32" s="62" t="s">
        <v>324</v>
      </c>
      <c r="D32" s="61">
        <v>1</v>
      </c>
      <c r="E32" s="61" t="s">
        <v>92</v>
      </c>
      <c r="F32" s="11">
        <v>1</v>
      </c>
      <c r="G32" s="61"/>
      <c r="H32" s="40">
        <v>13000</v>
      </c>
      <c r="I32" s="40">
        <f t="shared" si="4"/>
        <v>13000</v>
      </c>
      <c r="J32" s="61"/>
    </row>
    <row r="33" spans="1:10" ht="27.6">
      <c r="A33" s="106"/>
      <c r="B33" s="62" t="s">
        <v>344</v>
      </c>
      <c r="C33" s="62" t="s">
        <v>96</v>
      </c>
      <c r="D33" s="61">
        <v>2</v>
      </c>
      <c r="E33" s="61" t="s">
        <v>91</v>
      </c>
      <c r="F33" s="11">
        <v>1</v>
      </c>
      <c r="G33" s="61"/>
      <c r="H33" s="40">
        <v>6000</v>
      </c>
      <c r="I33" s="40">
        <f t="shared" si="4"/>
        <v>12000</v>
      </c>
      <c r="J33" s="61"/>
    </row>
    <row r="34" spans="1:10">
      <c r="A34" s="106"/>
      <c r="B34" s="62" t="s">
        <v>325</v>
      </c>
      <c r="C34" s="62" t="s">
        <v>90</v>
      </c>
      <c r="D34" s="61">
        <v>1</v>
      </c>
      <c r="E34" s="61" t="s">
        <v>201</v>
      </c>
      <c r="F34" s="11">
        <v>1</v>
      </c>
      <c r="G34" s="61"/>
      <c r="H34" s="40">
        <v>6000</v>
      </c>
      <c r="I34" s="40">
        <f t="shared" si="4"/>
        <v>6000</v>
      </c>
      <c r="J34" s="61"/>
    </row>
    <row r="35" spans="1:10">
      <c r="A35" s="106"/>
      <c r="B35" s="62" t="s">
        <v>270</v>
      </c>
      <c r="C35" s="62"/>
      <c r="D35" s="61">
        <v>1</v>
      </c>
      <c r="E35" s="61" t="s">
        <v>136</v>
      </c>
      <c r="F35" s="11">
        <v>1</v>
      </c>
      <c r="G35" s="61"/>
      <c r="H35" s="40">
        <v>10000</v>
      </c>
      <c r="I35" s="40">
        <f t="shared" si="4"/>
        <v>10000</v>
      </c>
      <c r="J35" s="61"/>
    </row>
    <row r="36" spans="1:10">
      <c r="A36" s="106"/>
      <c r="B36" s="62" t="s">
        <v>272</v>
      </c>
      <c r="C36" s="62"/>
      <c r="D36" s="61">
        <v>1</v>
      </c>
      <c r="E36" s="61" t="s">
        <v>136</v>
      </c>
      <c r="F36" s="11">
        <v>1</v>
      </c>
      <c r="G36" s="61"/>
      <c r="H36" s="40">
        <v>15000</v>
      </c>
      <c r="I36" s="40">
        <f t="shared" si="4"/>
        <v>15000</v>
      </c>
      <c r="J36" s="61"/>
    </row>
    <row r="37" spans="1:10">
      <c r="A37" s="106"/>
      <c r="B37" s="62" t="s">
        <v>271</v>
      </c>
      <c r="C37" s="62"/>
      <c r="D37" s="61">
        <v>1</v>
      </c>
      <c r="E37" s="61" t="s">
        <v>136</v>
      </c>
      <c r="F37" s="11">
        <v>1</v>
      </c>
      <c r="G37" s="61"/>
      <c r="H37" s="40">
        <v>10000</v>
      </c>
      <c r="I37" s="40">
        <f t="shared" si="4"/>
        <v>10000</v>
      </c>
      <c r="J37" s="61"/>
    </row>
    <row r="38" spans="1:10">
      <c r="A38" s="106"/>
      <c r="B38" s="4" t="s">
        <v>97</v>
      </c>
      <c r="C38" s="4"/>
      <c r="D38" s="16"/>
      <c r="E38" s="16"/>
      <c r="F38" s="5"/>
      <c r="G38" s="5"/>
      <c r="H38" s="42"/>
      <c r="I38" s="42"/>
      <c r="J38" s="5"/>
    </row>
    <row r="39" spans="1:10">
      <c r="A39" s="106"/>
      <c r="B39" s="62" t="s">
        <v>326</v>
      </c>
      <c r="C39" s="62" t="s">
        <v>98</v>
      </c>
      <c r="D39" s="61">
        <v>108</v>
      </c>
      <c r="E39" s="61" t="s">
        <v>89</v>
      </c>
      <c r="F39" s="11">
        <v>1</v>
      </c>
      <c r="G39" s="61"/>
      <c r="H39" s="40">
        <v>120</v>
      </c>
      <c r="I39" s="40">
        <f>H39*D39*F39</f>
        <v>12960</v>
      </c>
      <c r="J39" s="61"/>
    </row>
    <row r="40" spans="1:10">
      <c r="A40" s="106"/>
      <c r="B40" s="62" t="s">
        <v>110</v>
      </c>
      <c r="C40" s="62" t="s">
        <v>99</v>
      </c>
      <c r="D40" s="61">
        <v>108</v>
      </c>
      <c r="E40" s="61" t="s">
        <v>89</v>
      </c>
      <c r="F40" s="11">
        <v>1</v>
      </c>
      <c r="G40" s="61"/>
      <c r="H40" s="40">
        <v>50</v>
      </c>
      <c r="I40" s="40">
        <f t="shared" ref="I40:I45" si="5">H40*D40*F40</f>
        <v>5400</v>
      </c>
      <c r="J40" s="61"/>
    </row>
    <row r="41" spans="1:10">
      <c r="A41" s="106"/>
      <c r="B41" s="62" t="s">
        <v>111</v>
      </c>
      <c r="C41" s="62" t="s">
        <v>100</v>
      </c>
      <c r="D41" s="61">
        <v>120</v>
      </c>
      <c r="E41" s="61" t="s">
        <v>89</v>
      </c>
      <c r="F41" s="11">
        <v>1</v>
      </c>
      <c r="G41" s="61"/>
      <c r="H41" s="40">
        <v>25</v>
      </c>
      <c r="I41" s="40">
        <f t="shared" si="5"/>
        <v>3000</v>
      </c>
      <c r="J41" s="61"/>
    </row>
    <row r="42" spans="1:10">
      <c r="A42" s="106"/>
      <c r="B42" s="62" t="s">
        <v>273</v>
      </c>
      <c r="C42" s="62" t="s">
        <v>101</v>
      </c>
      <c r="D42" s="61">
        <v>1</v>
      </c>
      <c r="E42" s="61" t="s">
        <v>94</v>
      </c>
      <c r="F42" s="11">
        <v>1</v>
      </c>
      <c r="G42" s="61"/>
      <c r="H42" s="40">
        <v>8000</v>
      </c>
      <c r="I42" s="40">
        <f t="shared" si="5"/>
        <v>8000</v>
      </c>
      <c r="J42" s="61"/>
    </row>
    <row r="43" spans="1:10">
      <c r="A43" s="106"/>
      <c r="B43" s="62" t="s">
        <v>327</v>
      </c>
      <c r="C43" s="62" t="s">
        <v>102</v>
      </c>
      <c r="D43" s="61">
        <v>1</v>
      </c>
      <c r="E43" s="61" t="s">
        <v>94</v>
      </c>
      <c r="F43" s="11">
        <v>1</v>
      </c>
      <c r="G43" s="61"/>
      <c r="H43" s="40">
        <v>12000</v>
      </c>
      <c r="I43" s="40">
        <f t="shared" si="5"/>
        <v>12000</v>
      </c>
      <c r="J43" s="61"/>
    </row>
    <row r="44" spans="1:10">
      <c r="A44" s="106"/>
      <c r="B44" s="62" t="s">
        <v>328</v>
      </c>
      <c r="C44" s="62" t="s">
        <v>103</v>
      </c>
      <c r="D44" s="61">
        <v>25.5</v>
      </c>
      <c r="E44" s="61" t="s">
        <v>89</v>
      </c>
      <c r="F44" s="11">
        <v>1</v>
      </c>
      <c r="G44" s="61"/>
      <c r="H44" s="40">
        <v>220</v>
      </c>
      <c r="I44" s="40">
        <f t="shared" si="5"/>
        <v>5610</v>
      </c>
      <c r="J44" s="61"/>
    </row>
    <row r="45" spans="1:10">
      <c r="A45" s="106"/>
      <c r="B45" s="62" t="s">
        <v>329</v>
      </c>
      <c r="C45" s="62" t="s">
        <v>330</v>
      </c>
      <c r="D45" s="61">
        <v>1</v>
      </c>
      <c r="E45" s="61" t="s">
        <v>201</v>
      </c>
      <c r="F45" s="11">
        <v>1</v>
      </c>
      <c r="G45" s="61"/>
      <c r="H45" s="40">
        <v>4000</v>
      </c>
      <c r="I45" s="40">
        <f t="shared" si="5"/>
        <v>4000</v>
      </c>
      <c r="J45" s="61"/>
    </row>
    <row r="46" spans="1:10">
      <c r="A46" s="106"/>
      <c r="B46" s="4" t="s">
        <v>104</v>
      </c>
      <c r="C46" s="4"/>
      <c r="D46" s="16"/>
      <c r="E46" s="16"/>
      <c r="F46" s="5"/>
      <c r="G46" s="5"/>
      <c r="H46" s="42"/>
      <c r="I46" s="42"/>
      <c r="J46" s="5"/>
    </row>
    <row r="47" spans="1:10">
      <c r="A47" s="106"/>
      <c r="B47" s="107" t="s">
        <v>105</v>
      </c>
      <c r="C47" s="62" t="s">
        <v>106</v>
      </c>
      <c r="D47" s="15">
        <v>1</v>
      </c>
      <c r="E47" s="61" t="s">
        <v>94</v>
      </c>
      <c r="F47" s="11">
        <v>1</v>
      </c>
      <c r="G47" s="61"/>
      <c r="H47" s="40">
        <v>16000</v>
      </c>
      <c r="I47" s="40">
        <f>D47*F47*H47</f>
        <v>16000</v>
      </c>
      <c r="J47" s="61"/>
    </row>
    <row r="48" spans="1:10">
      <c r="A48" s="106"/>
      <c r="B48" s="107"/>
      <c r="C48" s="62" t="s">
        <v>107</v>
      </c>
      <c r="D48" s="15">
        <v>1</v>
      </c>
      <c r="E48" s="61" t="s">
        <v>94</v>
      </c>
      <c r="F48" s="11">
        <v>1</v>
      </c>
      <c r="G48" s="61"/>
      <c r="H48" s="40">
        <v>6000</v>
      </c>
      <c r="I48" s="40">
        <f t="shared" ref="I48:I49" si="6">D48*F48*H48</f>
        <v>6000</v>
      </c>
      <c r="J48" s="61"/>
    </row>
    <row r="49" spans="1:10">
      <c r="A49" s="106"/>
      <c r="B49" s="62" t="s">
        <v>108</v>
      </c>
      <c r="C49" s="62" t="s">
        <v>109</v>
      </c>
      <c r="D49" s="15">
        <v>1</v>
      </c>
      <c r="E49" s="61" t="s">
        <v>94</v>
      </c>
      <c r="F49" s="11">
        <v>1</v>
      </c>
      <c r="G49" s="61"/>
      <c r="H49" s="40">
        <v>45000</v>
      </c>
      <c r="I49" s="40">
        <f t="shared" si="6"/>
        <v>45000</v>
      </c>
      <c r="J49" s="61"/>
    </row>
    <row r="50" spans="1:10">
      <c r="A50" s="108" t="s">
        <v>25</v>
      </c>
      <c r="B50" s="108"/>
      <c r="C50" s="108"/>
      <c r="D50" s="108"/>
      <c r="E50" s="108"/>
      <c r="F50" s="108"/>
      <c r="G50" s="108"/>
      <c r="H50" s="108"/>
      <c r="I50" s="52">
        <f>SUM(I25:I49)</f>
        <v>257770</v>
      </c>
      <c r="J50" s="63"/>
    </row>
    <row r="51" spans="1:10">
      <c r="A51" s="106" t="s">
        <v>193</v>
      </c>
      <c r="B51" s="18" t="s">
        <v>30</v>
      </c>
      <c r="C51" s="7"/>
      <c r="D51" s="13"/>
      <c r="E51" s="13"/>
      <c r="F51" s="13"/>
      <c r="G51" s="13"/>
      <c r="H51" s="43"/>
      <c r="I51" s="43"/>
      <c r="J51" s="14"/>
    </row>
    <row r="52" spans="1:10">
      <c r="A52" s="106"/>
      <c r="B52" s="62" t="s">
        <v>267</v>
      </c>
      <c r="C52" s="62"/>
      <c r="D52" s="61">
        <v>1</v>
      </c>
      <c r="E52" s="15" t="s">
        <v>136</v>
      </c>
      <c r="F52" s="11">
        <v>1</v>
      </c>
      <c r="G52" s="61"/>
      <c r="H52" s="40">
        <v>60000</v>
      </c>
      <c r="I52" s="40">
        <f>D52*F52*H52</f>
        <v>60000</v>
      </c>
      <c r="J52" s="61"/>
    </row>
    <row r="53" spans="1:10">
      <c r="A53" s="106"/>
      <c r="B53" s="62" t="s">
        <v>268</v>
      </c>
      <c r="C53" s="62"/>
      <c r="D53" s="61">
        <v>1</v>
      </c>
      <c r="E53" s="15" t="s">
        <v>136</v>
      </c>
      <c r="F53" s="11">
        <v>1</v>
      </c>
      <c r="G53" s="61"/>
      <c r="H53" s="40">
        <v>130000</v>
      </c>
      <c r="I53" s="40">
        <f t="shared" ref="I53:I65" si="7">D53*F53*H53</f>
        <v>130000</v>
      </c>
      <c r="J53" s="61"/>
    </row>
    <row r="54" spans="1:10" ht="13.95" customHeight="1">
      <c r="A54" s="106"/>
      <c r="B54" s="62" t="s">
        <v>36</v>
      </c>
      <c r="C54" s="62"/>
      <c r="D54" s="61"/>
      <c r="E54" s="15"/>
      <c r="F54" s="11"/>
      <c r="G54" s="61"/>
      <c r="H54" s="40"/>
      <c r="I54" s="40"/>
      <c r="J54" s="61"/>
    </row>
    <row r="55" spans="1:10" ht="13.95" customHeight="1">
      <c r="A55" s="106"/>
      <c r="B55" s="62" t="s">
        <v>55</v>
      </c>
      <c r="C55" s="62"/>
      <c r="D55" s="61">
        <v>10</v>
      </c>
      <c r="E55" s="15" t="s">
        <v>140</v>
      </c>
      <c r="F55" s="11">
        <v>5</v>
      </c>
      <c r="G55" s="61" t="s">
        <v>138</v>
      </c>
      <c r="H55" s="40">
        <v>700</v>
      </c>
      <c r="I55" s="40">
        <f>D55*F55*H55</f>
        <v>35000</v>
      </c>
      <c r="J55" s="61"/>
    </row>
    <row r="56" spans="1:10">
      <c r="A56" s="106"/>
      <c r="B56" s="2" t="s">
        <v>31</v>
      </c>
      <c r="C56" s="2"/>
      <c r="D56" s="61"/>
      <c r="E56" s="61"/>
      <c r="F56" s="61"/>
      <c r="G56" s="61"/>
      <c r="H56" s="40"/>
      <c r="I56" s="40"/>
      <c r="J56" s="61"/>
    </row>
    <row r="57" spans="1:10" ht="27.6">
      <c r="A57" s="106"/>
      <c r="B57" s="19" t="s">
        <v>49</v>
      </c>
      <c r="C57" s="62"/>
      <c r="D57" s="61">
        <v>8</v>
      </c>
      <c r="E57" s="15" t="s">
        <v>136</v>
      </c>
      <c r="F57" s="61">
        <v>1</v>
      </c>
      <c r="G57" s="61"/>
      <c r="H57" s="40">
        <v>1000</v>
      </c>
      <c r="I57" s="40">
        <f t="shared" si="7"/>
        <v>8000</v>
      </c>
      <c r="J57" s="61"/>
    </row>
    <row r="58" spans="1:10" ht="13.95" customHeight="1">
      <c r="A58" s="106"/>
      <c r="B58" s="19" t="s">
        <v>50</v>
      </c>
      <c r="C58" s="62"/>
      <c r="D58" s="61">
        <v>1</v>
      </c>
      <c r="E58" s="15" t="s">
        <v>136</v>
      </c>
      <c r="F58" s="61">
        <v>1</v>
      </c>
      <c r="G58" s="61"/>
      <c r="H58" s="40">
        <v>1500</v>
      </c>
      <c r="I58" s="40">
        <f t="shared" si="7"/>
        <v>1500</v>
      </c>
      <c r="J58" s="61"/>
    </row>
    <row r="59" spans="1:10">
      <c r="A59" s="106"/>
      <c r="B59" s="62" t="s">
        <v>33</v>
      </c>
      <c r="C59" s="62"/>
      <c r="D59" s="61"/>
      <c r="E59" s="15"/>
      <c r="F59" s="61"/>
      <c r="G59" s="61"/>
      <c r="H59" s="40"/>
      <c r="I59" s="40">
        <f t="shared" si="7"/>
        <v>0</v>
      </c>
      <c r="J59" s="61"/>
    </row>
    <row r="60" spans="1:10" ht="27.6">
      <c r="A60" s="106"/>
      <c r="B60" s="19" t="s">
        <v>34</v>
      </c>
      <c r="C60" s="62"/>
      <c r="D60" s="61">
        <v>16</v>
      </c>
      <c r="E60" s="15" t="s">
        <v>138</v>
      </c>
      <c r="F60" s="61">
        <v>1</v>
      </c>
      <c r="G60" s="61"/>
      <c r="H60" s="40">
        <v>500</v>
      </c>
      <c r="I60" s="40">
        <f t="shared" si="7"/>
        <v>8000</v>
      </c>
      <c r="J60" s="61"/>
    </row>
    <row r="61" spans="1:10">
      <c r="A61" s="106"/>
      <c r="B61" s="19" t="s">
        <v>35</v>
      </c>
      <c r="C61" s="62"/>
      <c r="D61" s="61">
        <v>60</v>
      </c>
      <c r="E61" s="15" t="s">
        <v>138</v>
      </c>
      <c r="F61" s="61">
        <v>1</v>
      </c>
      <c r="G61" s="61"/>
      <c r="H61" s="40">
        <v>200</v>
      </c>
      <c r="I61" s="40">
        <f t="shared" si="7"/>
        <v>12000</v>
      </c>
      <c r="J61" s="61"/>
    </row>
    <row r="62" spans="1:10" ht="27.6">
      <c r="A62" s="106"/>
      <c r="B62" s="19" t="s">
        <v>51</v>
      </c>
      <c r="C62" s="62"/>
      <c r="D62" s="61">
        <v>1</v>
      </c>
      <c r="E62" s="15" t="s">
        <v>136</v>
      </c>
      <c r="F62" s="61">
        <v>1</v>
      </c>
      <c r="G62" s="61"/>
      <c r="H62" s="40">
        <v>2000</v>
      </c>
      <c r="I62" s="40">
        <f t="shared" si="7"/>
        <v>2000</v>
      </c>
      <c r="J62" s="61"/>
    </row>
    <row r="63" spans="1:10" ht="13.95" customHeight="1">
      <c r="A63" s="106"/>
      <c r="B63" s="19" t="s">
        <v>52</v>
      </c>
      <c r="C63" s="62"/>
      <c r="D63" s="61">
        <v>2</v>
      </c>
      <c r="E63" s="15" t="s">
        <v>138</v>
      </c>
      <c r="F63" s="61">
        <v>1</v>
      </c>
      <c r="G63" s="61"/>
      <c r="H63" s="40">
        <v>500</v>
      </c>
      <c r="I63" s="40">
        <f t="shared" si="7"/>
        <v>1000</v>
      </c>
      <c r="J63" s="61"/>
    </row>
    <row r="64" spans="1:10">
      <c r="A64" s="106"/>
      <c r="B64" s="19" t="s">
        <v>53</v>
      </c>
      <c r="C64" s="62"/>
      <c r="D64" s="61">
        <v>12</v>
      </c>
      <c r="E64" s="15" t="s">
        <v>139</v>
      </c>
      <c r="F64" s="61">
        <v>1</v>
      </c>
      <c r="G64" s="61"/>
      <c r="H64" s="40">
        <v>500</v>
      </c>
      <c r="I64" s="40">
        <f t="shared" si="7"/>
        <v>6000</v>
      </c>
      <c r="J64" s="61"/>
    </row>
    <row r="65" spans="1:10" ht="27.6">
      <c r="A65" s="106"/>
      <c r="B65" s="19" t="s">
        <v>54</v>
      </c>
      <c r="C65" s="62"/>
      <c r="D65" s="61">
        <v>1</v>
      </c>
      <c r="E65" s="15" t="s">
        <v>136</v>
      </c>
      <c r="F65" s="61">
        <v>1</v>
      </c>
      <c r="G65" s="61"/>
      <c r="H65" s="40">
        <v>500</v>
      </c>
      <c r="I65" s="40">
        <f t="shared" si="7"/>
        <v>500</v>
      </c>
      <c r="J65" s="61"/>
    </row>
    <row r="66" spans="1:10" ht="13.95" customHeight="1">
      <c r="A66" s="106"/>
      <c r="B66" s="4" t="s">
        <v>38</v>
      </c>
      <c r="C66" s="4"/>
      <c r="D66" s="16"/>
      <c r="E66" s="16"/>
      <c r="F66" s="5"/>
      <c r="G66" s="5"/>
      <c r="H66" s="42"/>
      <c r="I66" s="42"/>
      <c r="J66" s="5"/>
    </row>
    <row r="67" spans="1:10" ht="13.95" customHeight="1">
      <c r="A67" s="106"/>
      <c r="B67" s="62" t="s">
        <v>36</v>
      </c>
      <c r="C67" s="62"/>
      <c r="D67" s="15"/>
      <c r="E67" s="15"/>
      <c r="F67" s="61"/>
      <c r="G67" s="61"/>
      <c r="H67" s="40"/>
      <c r="I67" s="40"/>
      <c r="J67" s="61"/>
    </row>
    <row r="68" spans="1:10">
      <c r="A68" s="106"/>
      <c r="B68" s="19" t="s">
        <v>55</v>
      </c>
      <c r="C68" s="62"/>
      <c r="D68" s="61">
        <v>110</v>
      </c>
      <c r="E68" s="15" t="s">
        <v>140</v>
      </c>
      <c r="F68" s="11">
        <v>1</v>
      </c>
      <c r="G68" s="61"/>
      <c r="H68" s="40">
        <v>700</v>
      </c>
      <c r="I68" s="40">
        <f>D68*F68*H68</f>
        <v>77000</v>
      </c>
      <c r="J68" s="61"/>
    </row>
    <row r="69" spans="1:10" ht="13.95" customHeight="1">
      <c r="A69" s="106"/>
      <c r="B69" s="19" t="s">
        <v>56</v>
      </c>
      <c r="C69" s="62"/>
      <c r="D69" s="61">
        <v>3</v>
      </c>
      <c r="E69" s="15" t="s">
        <v>138</v>
      </c>
      <c r="F69" s="11">
        <v>1</v>
      </c>
      <c r="G69" s="61"/>
      <c r="H69" s="40">
        <v>2000</v>
      </c>
      <c r="I69" s="40">
        <f t="shared" ref="I69:I115" si="8">D69*F69*H69</f>
        <v>6000</v>
      </c>
      <c r="J69" s="61"/>
    </row>
    <row r="70" spans="1:10" ht="13.95" customHeight="1">
      <c r="A70" s="106"/>
      <c r="B70" s="19" t="s">
        <v>58</v>
      </c>
      <c r="C70" s="62"/>
      <c r="D70" s="61">
        <v>1</v>
      </c>
      <c r="E70" s="15" t="s">
        <v>138</v>
      </c>
      <c r="F70" s="11">
        <v>1</v>
      </c>
      <c r="G70" s="61"/>
      <c r="H70" s="40">
        <v>50000</v>
      </c>
      <c r="I70" s="40">
        <f t="shared" si="8"/>
        <v>50000</v>
      </c>
      <c r="J70" s="61"/>
    </row>
    <row r="71" spans="1:10" ht="13.95" customHeight="1">
      <c r="A71" s="106"/>
      <c r="B71" s="19" t="s">
        <v>59</v>
      </c>
      <c r="C71" s="62"/>
      <c r="D71" s="61">
        <v>1</v>
      </c>
      <c r="E71" s="15" t="s">
        <v>138</v>
      </c>
      <c r="F71" s="11">
        <v>1</v>
      </c>
      <c r="G71" s="61"/>
      <c r="H71" s="40">
        <v>15000</v>
      </c>
      <c r="I71" s="40">
        <f t="shared" si="8"/>
        <v>15000</v>
      </c>
      <c r="J71" s="61"/>
    </row>
    <row r="72" spans="1:10" ht="27.6">
      <c r="A72" s="106"/>
      <c r="B72" s="19" t="s">
        <v>39</v>
      </c>
      <c r="C72" s="62"/>
      <c r="D72" s="61">
        <v>4</v>
      </c>
      <c r="E72" s="15" t="s">
        <v>138</v>
      </c>
      <c r="F72" s="11">
        <v>1</v>
      </c>
      <c r="G72" s="61"/>
      <c r="H72" s="40">
        <v>1000</v>
      </c>
      <c r="I72" s="40">
        <f t="shared" si="8"/>
        <v>4000</v>
      </c>
      <c r="J72" s="61"/>
    </row>
    <row r="73" spans="1:10" ht="13.95" customHeight="1">
      <c r="A73" s="106"/>
      <c r="B73" s="19" t="s">
        <v>40</v>
      </c>
      <c r="C73" s="62"/>
      <c r="D73" s="61">
        <v>4</v>
      </c>
      <c r="E73" s="15" t="s">
        <v>138</v>
      </c>
      <c r="F73" s="11">
        <v>1</v>
      </c>
      <c r="G73" s="61"/>
      <c r="H73" s="40">
        <v>3000</v>
      </c>
      <c r="I73" s="40">
        <f t="shared" si="8"/>
        <v>12000</v>
      </c>
      <c r="J73" s="61"/>
    </row>
    <row r="74" spans="1:10" ht="27.6">
      <c r="A74" s="106"/>
      <c r="B74" s="19" t="s">
        <v>60</v>
      </c>
      <c r="C74" s="62"/>
      <c r="D74" s="61">
        <v>1</v>
      </c>
      <c r="E74" s="15" t="s">
        <v>138</v>
      </c>
      <c r="F74" s="11">
        <v>1</v>
      </c>
      <c r="G74" s="61"/>
      <c r="H74" s="40">
        <v>1500</v>
      </c>
      <c r="I74" s="40">
        <f t="shared" si="8"/>
        <v>1500</v>
      </c>
      <c r="J74" s="61"/>
    </row>
    <row r="75" spans="1:10" ht="13.95" customHeight="1">
      <c r="A75" s="106"/>
      <c r="B75" s="19" t="s">
        <v>41</v>
      </c>
      <c r="C75" s="62"/>
      <c r="D75" s="61">
        <v>1</v>
      </c>
      <c r="E75" s="15" t="s">
        <v>138</v>
      </c>
      <c r="F75" s="11">
        <v>1</v>
      </c>
      <c r="G75" s="61"/>
      <c r="H75" s="40">
        <v>500</v>
      </c>
      <c r="I75" s="40">
        <f t="shared" si="8"/>
        <v>500</v>
      </c>
      <c r="J75" s="61"/>
    </row>
    <row r="76" spans="1:10" ht="27.6">
      <c r="A76" s="106"/>
      <c r="B76" s="19" t="s">
        <v>61</v>
      </c>
      <c r="C76" s="62"/>
      <c r="D76" s="61">
        <v>3</v>
      </c>
      <c r="E76" s="15" t="s">
        <v>138</v>
      </c>
      <c r="F76" s="11">
        <v>1</v>
      </c>
      <c r="G76" s="61"/>
      <c r="H76" s="40">
        <v>1000</v>
      </c>
      <c r="I76" s="40">
        <f t="shared" si="8"/>
        <v>3000</v>
      </c>
      <c r="J76" s="61"/>
    </row>
    <row r="77" spans="1:10" ht="13.95" customHeight="1">
      <c r="A77" s="106"/>
      <c r="B77" s="19" t="s">
        <v>62</v>
      </c>
      <c r="C77" s="62"/>
      <c r="D77" s="61">
        <v>5</v>
      </c>
      <c r="E77" s="15" t="s">
        <v>138</v>
      </c>
      <c r="F77" s="11">
        <v>1</v>
      </c>
      <c r="G77" s="61"/>
      <c r="H77" s="40">
        <v>600</v>
      </c>
      <c r="I77" s="40">
        <f t="shared" si="8"/>
        <v>3000</v>
      </c>
      <c r="J77" s="61"/>
    </row>
    <row r="78" spans="1:10" ht="13.95" customHeight="1">
      <c r="A78" s="106"/>
      <c r="B78" s="19" t="s">
        <v>42</v>
      </c>
      <c r="C78" s="62"/>
      <c r="D78" s="61">
        <v>2</v>
      </c>
      <c r="E78" s="15" t="s">
        <v>138</v>
      </c>
      <c r="F78" s="11">
        <v>1</v>
      </c>
      <c r="G78" s="61"/>
      <c r="H78" s="40">
        <v>500</v>
      </c>
      <c r="I78" s="40">
        <f t="shared" si="8"/>
        <v>1000</v>
      </c>
      <c r="J78" s="61"/>
    </row>
    <row r="79" spans="1:10">
      <c r="A79" s="106"/>
      <c r="B79" s="19" t="s">
        <v>57</v>
      </c>
      <c r="C79" s="62"/>
      <c r="D79" s="61">
        <v>3</v>
      </c>
      <c r="E79" s="15" t="s">
        <v>138</v>
      </c>
      <c r="F79" s="11">
        <v>1</v>
      </c>
      <c r="G79" s="61"/>
      <c r="H79" s="40">
        <v>400</v>
      </c>
      <c r="I79" s="40">
        <f t="shared" si="8"/>
        <v>1200</v>
      </c>
      <c r="J79" s="61"/>
    </row>
    <row r="80" spans="1:10" ht="13.95" customHeight="1">
      <c r="A80" s="106"/>
      <c r="B80" s="19" t="s">
        <v>63</v>
      </c>
      <c r="C80" s="62"/>
      <c r="D80" s="61">
        <v>3</v>
      </c>
      <c r="E80" s="15" t="s">
        <v>138</v>
      </c>
      <c r="F80" s="11">
        <v>1</v>
      </c>
      <c r="G80" s="61"/>
      <c r="H80" s="40">
        <v>600</v>
      </c>
      <c r="I80" s="40">
        <f t="shared" si="8"/>
        <v>1800</v>
      </c>
      <c r="J80" s="61"/>
    </row>
    <row r="81" spans="1:10">
      <c r="A81" s="106"/>
      <c r="B81" s="19" t="s">
        <v>43</v>
      </c>
      <c r="C81" s="62"/>
      <c r="D81" s="61">
        <v>2</v>
      </c>
      <c r="E81" s="15" t="s">
        <v>138</v>
      </c>
      <c r="F81" s="11">
        <v>1</v>
      </c>
      <c r="G81" s="61"/>
      <c r="H81" s="40">
        <v>600</v>
      </c>
      <c r="I81" s="40">
        <f t="shared" si="8"/>
        <v>1200</v>
      </c>
      <c r="J81" s="61"/>
    </row>
    <row r="82" spans="1:10" ht="13.95" customHeight="1">
      <c r="A82" s="106"/>
      <c r="B82" s="19" t="s">
        <v>37</v>
      </c>
      <c r="C82" s="62"/>
      <c r="D82" s="61">
        <v>1</v>
      </c>
      <c r="E82" s="15" t="s">
        <v>138</v>
      </c>
      <c r="F82" s="11">
        <v>1</v>
      </c>
      <c r="G82" s="61"/>
      <c r="H82" s="40">
        <v>700</v>
      </c>
      <c r="I82" s="40">
        <f t="shared" si="8"/>
        <v>700</v>
      </c>
      <c r="J82" s="61"/>
    </row>
    <row r="83" spans="1:10" ht="13.95" customHeight="1">
      <c r="A83" s="106"/>
      <c r="B83" s="62" t="s">
        <v>31</v>
      </c>
      <c r="C83" s="62"/>
      <c r="D83" s="61"/>
      <c r="E83" s="15"/>
      <c r="F83" s="11">
        <v>1</v>
      </c>
      <c r="G83" s="61"/>
      <c r="H83" s="40"/>
      <c r="I83" s="40">
        <f t="shared" si="8"/>
        <v>0</v>
      </c>
      <c r="J83" s="61"/>
    </row>
    <row r="84" spans="1:10" ht="13.95" customHeight="1">
      <c r="A84" s="106"/>
      <c r="B84" s="19" t="s">
        <v>64</v>
      </c>
      <c r="C84" s="62"/>
      <c r="D84" s="61">
        <v>8</v>
      </c>
      <c r="E84" s="15" t="s">
        <v>141</v>
      </c>
      <c r="F84" s="11">
        <v>1</v>
      </c>
      <c r="G84" s="61"/>
      <c r="H84" s="40">
        <v>1500</v>
      </c>
      <c r="I84" s="40">
        <f t="shared" si="8"/>
        <v>12000</v>
      </c>
      <c r="J84" s="61"/>
    </row>
    <row r="85" spans="1:10" ht="13.95" customHeight="1">
      <c r="A85" s="106"/>
      <c r="B85" s="19" t="s">
        <v>65</v>
      </c>
      <c r="C85" s="62"/>
      <c r="D85" s="61">
        <v>4</v>
      </c>
      <c r="E85" s="15" t="s">
        <v>141</v>
      </c>
      <c r="F85" s="11">
        <v>1</v>
      </c>
      <c r="G85" s="61"/>
      <c r="H85" s="40">
        <v>1500</v>
      </c>
      <c r="I85" s="40">
        <f t="shared" si="8"/>
        <v>6000</v>
      </c>
      <c r="J85" s="61"/>
    </row>
    <row r="86" spans="1:10" ht="13.95" customHeight="1">
      <c r="A86" s="106"/>
      <c r="B86" s="19" t="s">
        <v>66</v>
      </c>
      <c r="C86" s="62"/>
      <c r="D86" s="61">
        <v>4</v>
      </c>
      <c r="E86" s="15" t="s">
        <v>141</v>
      </c>
      <c r="F86" s="11">
        <v>1</v>
      </c>
      <c r="G86" s="61"/>
      <c r="H86" s="40">
        <v>1000</v>
      </c>
      <c r="I86" s="40">
        <f t="shared" si="8"/>
        <v>4000</v>
      </c>
      <c r="J86" s="61"/>
    </row>
    <row r="87" spans="1:10" ht="13.95" customHeight="1">
      <c r="A87" s="106"/>
      <c r="B87" s="19" t="s">
        <v>67</v>
      </c>
      <c r="C87" s="62"/>
      <c r="D87" s="61">
        <v>4</v>
      </c>
      <c r="E87" s="15" t="s">
        <v>141</v>
      </c>
      <c r="F87" s="11">
        <v>1</v>
      </c>
      <c r="G87" s="61"/>
      <c r="H87" s="40">
        <v>800</v>
      </c>
      <c r="I87" s="40">
        <f t="shared" si="8"/>
        <v>3200</v>
      </c>
      <c r="J87" s="61"/>
    </row>
    <row r="88" spans="1:10" ht="13.95" customHeight="1">
      <c r="A88" s="106"/>
      <c r="B88" s="19" t="s">
        <v>68</v>
      </c>
      <c r="C88" s="62"/>
      <c r="D88" s="61">
        <v>5</v>
      </c>
      <c r="E88" s="15" t="s">
        <v>136</v>
      </c>
      <c r="F88" s="11">
        <v>1</v>
      </c>
      <c r="G88" s="61"/>
      <c r="H88" s="40">
        <v>1500</v>
      </c>
      <c r="I88" s="40">
        <f t="shared" si="8"/>
        <v>7500</v>
      </c>
      <c r="J88" s="61"/>
    </row>
    <row r="89" spans="1:10" ht="27.6">
      <c r="A89" s="106"/>
      <c r="B89" s="19" t="s">
        <v>69</v>
      </c>
      <c r="C89" s="62"/>
      <c r="D89" s="61">
        <v>1</v>
      </c>
      <c r="E89" s="15" t="s">
        <v>136</v>
      </c>
      <c r="F89" s="11">
        <v>1</v>
      </c>
      <c r="G89" s="61"/>
      <c r="H89" s="40">
        <v>15000</v>
      </c>
      <c r="I89" s="40">
        <f t="shared" si="8"/>
        <v>15000</v>
      </c>
      <c r="J89" s="61"/>
    </row>
    <row r="90" spans="1:10" ht="27.6">
      <c r="A90" s="106"/>
      <c r="B90" s="19" t="s">
        <v>70</v>
      </c>
      <c r="C90" s="62"/>
      <c r="D90" s="61">
        <v>4</v>
      </c>
      <c r="E90" s="15" t="s">
        <v>141</v>
      </c>
      <c r="F90" s="11">
        <v>1</v>
      </c>
      <c r="G90" s="61"/>
      <c r="H90" s="40">
        <v>200</v>
      </c>
      <c r="I90" s="40">
        <f t="shared" si="8"/>
        <v>800</v>
      </c>
      <c r="J90" s="61"/>
    </row>
    <row r="91" spans="1:10" ht="13.95" customHeight="1">
      <c r="A91" s="106"/>
      <c r="B91" s="19" t="s">
        <v>71</v>
      </c>
      <c r="C91" s="62"/>
      <c r="D91" s="61">
        <v>4</v>
      </c>
      <c r="E91" s="15" t="s">
        <v>142</v>
      </c>
      <c r="F91" s="11">
        <v>1</v>
      </c>
      <c r="G91" s="61"/>
      <c r="H91" s="40">
        <v>200</v>
      </c>
      <c r="I91" s="40">
        <f t="shared" si="8"/>
        <v>800</v>
      </c>
      <c r="J91" s="61"/>
    </row>
    <row r="92" spans="1:10" ht="27.6">
      <c r="A92" s="106"/>
      <c r="B92" s="19" t="s">
        <v>44</v>
      </c>
      <c r="C92" s="62"/>
      <c r="D92" s="61">
        <v>4</v>
      </c>
      <c r="E92" s="15" t="s">
        <v>136</v>
      </c>
      <c r="F92" s="11">
        <v>1</v>
      </c>
      <c r="G92" s="61"/>
      <c r="H92" s="40">
        <v>500</v>
      </c>
      <c r="I92" s="40">
        <f t="shared" si="8"/>
        <v>2000</v>
      </c>
      <c r="J92" s="61"/>
    </row>
    <row r="93" spans="1:10" ht="41.4">
      <c r="A93" s="106"/>
      <c r="B93" s="19" t="s">
        <v>72</v>
      </c>
      <c r="C93" s="62"/>
      <c r="D93" s="61">
        <v>2</v>
      </c>
      <c r="E93" s="15" t="s">
        <v>138</v>
      </c>
      <c r="F93" s="11">
        <v>1</v>
      </c>
      <c r="G93" s="61"/>
      <c r="H93" s="40">
        <v>700</v>
      </c>
      <c r="I93" s="40">
        <f t="shared" si="8"/>
        <v>1400</v>
      </c>
      <c r="J93" s="61"/>
    </row>
    <row r="94" spans="1:10" ht="27.6">
      <c r="A94" s="106"/>
      <c r="B94" s="19" t="s">
        <v>73</v>
      </c>
      <c r="C94" s="62"/>
      <c r="D94" s="61">
        <v>1</v>
      </c>
      <c r="E94" s="15" t="s">
        <v>136</v>
      </c>
      <c r="F94" s="11">
        <v>1</v>
      </c>
      <c r="G94" s="61"/>
      <c r="H94" s="40">
        <v>1200</v>
      </c>
      <c r="I94" s="40">
        <f t="shared" si="8"/>
        <v>1200</v>
      </c>
      <c r="J94" s="61"/>
    </row>
    <row r="95" spans="1:10" ht="27.6">
      <c r="A95" s="106"/>
      <c r="B95" s="19" t="s">
        <v>74</v>
      </c>
      <c r="C95" s="62"/>
      <c r="D95" s="61">
        <v>8</v>
      </c>
      <c r="E95" s="15" t="s">
        <v>136</v>
      </c>
      <c r="F95" s="11">
        <v>1</v>
      </c>
      <c r="G95" s="61"/>
      <c r="H95" s="40">
        <v>200</v>
      </c>
      <c r="I95" s="40">
        <f t="shared" si="8"/>
        <v>1600</v>
      </c>
      <c r="J95" s="61"/>
    </row>
    <row r="96" spans="1:10" ht="27.6">
      <c r="A96" s="106"/>
      <c r="B96" s="19" t="s">
        <v>32</v>
      </c>
      <c r="C96" s="62"/>
      <c r="D96" s="61">
        <v>1</v>
      </c>
      <c r="E96" s="15" t="s">
        <v>137</v>
      </c>
      <c r="F96" s="11">
        <v>1</v>
      </c>
      <c r="G96" s="61"/>
      <c r="H96" s="40">
        <v>400</v>
      </c>
      <c r="I96" s="40">
        <f t="shared" si="8"/>
        <v>400</v>
      </c>
      <c r="J96" s="61"/>
    </row>
    <row r="97" spans="1:10">
      <c r="A97" s="106"/>
      <c r="B97" s="62" t="s">
        <v>33</v>
      </c>
      <c r="C97" s="62"/>
      <c r="D97" s="61"/>
      <c r="E97" s="15"/>
      <c r="F97" s="11">
        <v>1</v>
      </c>
      <c r="G97" s="61"/>
      <c r="H97" s="40"/>
      <c r="I97" s="40">
        <f t="shared" si="8"/>
        <v>0</v>
      </c>
      <c r="J97" s="61"/>
    </row>
    <row r="98" spans="1:10" ht="27.6">
      <c r="A98" s="106"/>
      <c r="B98" s="19" t="s">
        <v>75</v>
      </c>
      <c r="C98" s="62"/>
      <c r="D98" s="61">
        <v>24</v>
      </c>
      <c r="E98" s="15" t="s">
        <v>138</v>
      </c>
      <c r="F98" s="11">
        <v>1</v>
      </c>
      <c r="G98" s="61"/>
      <c r="H98" s="40">
        <v>1000</v>
      </c>
      <c r="I98" s="40">
        <f t="shared" si="8"/>
        <v>24000</v>
      </c>
      <c r="J98" s="61"/>
    </row>
    <row r="99" spans="1:10" ht="13.95" customHeight="1">
      <c r="A99" s="106"/>
      <c r="B99" s="19" t="s">
        <v>35</v>
      </c>
      <c r="C99" s="62"/>
      <c r="D99" s="61">
        <v>50</v>
      </c>
      <c r="E99" s="15" t="s">
        <v>138</v>
      </c>
      <c r="F99" s="11">
        <v>1</v>
      </c>
      <c r="G99" s="61"/>
      <c r="H99" s="40">
        <v>200</v>
      </c>
      <c r="I99" s="40">
        <f t="shared" si="8"/>
        <v>10000</v>
      </c>
      <c r="J99" s="61"/>
    </row>
    <row r="100" spans="1:10" ht="13.95" customHeight="1">
      <c r="A100" s="106"/>
      <c r="B100" s="19" t="s">
        <v>45</v>
      </c>
      <c r="C100" s="62"/>
      <c r="D100" s="61">
        <v>36</v>
      </c>
      <c r="E100" s="15" t="s">
        <v>138</v>
      </c>
      <c r="F100" s="11">
        <v>1</v>
      </c>
      <c r="G100" s="61"/>
      <c r="H100" s="40">
        <v>600</v>
      </c>
      <c r="I100" s="40">
        <f t="shared" si="8"/>
        <v>21600</v>
      </c>
      <c r="J100" s="61"/>
    </row>
    <row r="101" spans="1:10" ht="13.95" customHeight="1">
      <c r="A101" s="106"/>
      <c r="B101" s="19" t="s">
        <v>46</v>
      </c>
      <c r="C101" s="62"/>
      <c r="D101" s="61">
        <v>40</v>
      </c>
      <c r="E101" s="15" t="s">
        <v>138</v>
      </c>
      <c r="F101" s="11">
        <v>1</v>
      </c>
      <c r="G101" s="61"/>
      <c r="H101" s="40">
        <v>500</v>
      </c>
      <c r="I101" s="40">
        <f t="shared" si="8"/>
        <v>20000</v>
      </c>
      <c r="J101" s="61"/>
    </row>
    <row r="102" spans="1:10">
      <c r="A102" s="106"/>
      <c r="B102" s="19" t="s">
        <v>77</v>
      </c>
      <c r="C102" s="62"/>
      <c r="D102" s="61">
        <v>1</v>
      </c>
      <c r="E102" s="15" t="s">
        <v>138</v>
      </c>
      <c r="F102" s="11">
        <v>1</v>
      </c>
      <c r="G102" s="61"/>
      <c r="H102" s="40">
        <v>20000</v>
      </c>
      <c r="I102" s="40">
        <f t="shared" si="8"/>
        <v>20000</v>
      </c>
      <c r="J102" s="61"/>
    </row>
    <row r="103" spans="1:10">
      <c r="A103" s="106"/>
      <c r="B103" s="19" t="s">
        <v>78</v>
      </c>
      <c r="C103" s="62"/>
      <c r="D103" s="61">
        <v>1</v>
      </c>
      <c r="E103" s="15" t="s">
        <v>138</v>
      </c>
      <c r="F103" s="11">
        <v>1</v>
      </c>
      <c r="G103" s="61"/>
      <c r="H103" s="40">
        <v>10000</v>
      </c>
      <c r="I103" s="40">
        <f t="shared" si="8"/>
        <v>10000</v>
      </c>
      <c r="J103" s="61"/>
    </row>
    <row r="104" spans="1:10">
      <c r="A104" s="106"/>
      <c r="B104" s="19" t="s">
        <v>52</v>
      </c>
      <c r="C104" s="62"/>
      <c r="D104" s="61">
        <v>10</v>
      </c>
      <c r="E104" s="15" t="s">
        <v>138</v>
      </c>
      <c r="F104" s="11">
        <v>1</v>
      </c>
      <c r="G104" s="61"/>
      <c r="H104" s="40">
        <v>500</v>
      </c>
      <c r="I104" s="40">
        <f t="shared" si="8"/>
        <v>5000</v>
      </c>
      <c r="J104" s="61"/>
    </row>
    <row r="105" spans="1:10">
      <c r="A105" s="106"/>
      <c r="B105" s="19" t="s">
        <v>79</v>
      </c>
      <c r="C105" s="62"/>
      <c r="D105" s="61">
        <v>80</v>
      </c>
      <c r="E105" s="15" t="s">
        <v>139</v>
      </c>
      <c r="F105" s="11">
        <v>1</v>
      </c>
      <c r="G105" s="61"/>
      <c r="H105" s="40">
        <v>100</v>
      </c>
      <c r="I105" s="40">
        <f t="shared" si="8"/>
        <v>8000</v>
      </c>
      <c r="J105" s="61"/>
    </row>
    <row r="106" spans="1:10" ht="27.6">
      <c r="A106" s="106"/>
      <c r="B106" s="19" t="s">
        <v>47</v>
      </c>
      <c r="C106" s="62"/>
      <c r="D106" s="61">
        <v>4</v>
      </c>
      <c r="E106" s="15" t="s">
        <v>138</v>
      </c>
      <c r="F106" s="11">
        <v>1</v>
      </c>
      <c r="G106" s="61"/>
      <c r="H106" s="40">
        <v>200</v>
      </c>
      <c r="I106" s="40">
        <f t="shared" si="8"/>
        <v>800</v>
      </c>
      <c r="J106" s="61"/>
    </row>
    <row r="107" spans="1:10" ht="27.6">
      <c r="A107" s="106"/>
      <c r="B107" s="19" t="s">
        <v>80</v>
      </c>
      <c r="C107" s="62"/>
      <c r="D107" s="61">
        <v>2</v>
      </c>
      <c r="E107" s="15" t="s">
        <v>138</v>
      </c>
      <c r="F107" s="11">
        <v>1</v>
      </c>
      <c r="G107" s="61"/>
      <c r="H107" s="40">
        <v>500</v>
      </c>
      <c r="I107" s="40">
        <f t="shared" si="8"/>
        <v>1000</v>
      </c>
      <c r="J107" s="61"/>
    </row>
    <row r="108" spans="1:10" ht="27.6">
      <c r="A108" s="106"/>
      <c r="B108" s="19" t="s">
        <v>37</v>
      </c>
      <c r="C108" s="62"/>
      <c r="D108" s="61">
        <v>2</v>
      </c>
      <c r="E108" s="15" t="s">
        <v>138</v>
      </c>
      <c r="F108" s="11">
        <v>1</v>
      </c>
      <c r="G108" s="61"/>
      <c r="H108" s="40">
        <v>700</v>
      </c>
      <c r="I108" s="40">
        <f t="shared" si="8"/>
        <v>1400</v>
      </c>
      <c r="J108" s="61"/>
    </row>
    <row r="109" spans="1:10">
      <c r="A109" s="106"/>
      <c r="B109" s="19" t="s">
        <v>82</v>
      </c>
      <c r="C109" s="62"/>
      <c r="D109" s="61">
        <v>1</v>
      </c>
      <c r="E109" s="15" t="s">
        <v>119</v>
      </c>
      <c r="F109" s="11">
        <v>3</v>
      </c>
      <c r="G109" s="61" t="s">
        <v>144</v>
      </c>
      <c r="H109" s="40">
        <v>500</v>
      </c>
      <c r="I109" s="40">
        <f t="shared" si="8"/>
        <v>1500</v>
      </c>
      <c r="J109" s="61"/>
    </row>
    <row r="110" spans="1:10">
      <c r="A110" s="106"/>
      <c r="B110" s="19" t="s">
        <v>83</v>
      </c>
      <c r="C110" s="62"/>
      <c r="D110" s="61">
        <v>1</v>
      </c>
      <c r="E110" s="15" t="s">
        <v>119</v>
      </c>
      <c r="F110" s="11">
        <v>3</v>
      </c>
      <c r="G110" s="61" t="s">
        <v>144</v>
      </c>
      <c r="H110" s="40">
        <v>400</v>
      </c>
      <c r="I110" s="40">
        <f t="shared" si="8"/>
        <v>1200</v>
      </c>
      <c r="J110" s="61"/>
    </row>
    <row r="111" spans="1:10">
      <c r="A111" s="106"/>
      <c r="B111" s="19" t="s">
        <v>84</v>
      </c>
      <c r="C111" s="62"/>
      <c r="D111" s="61">
        <v>1</v>
      </c>
      <c r="E111" s="15" t="s">
        <v>119</v>
      </c>
      <c r="F111" s="11">
        <v>3</v>
      </c>
      <c r="G111" s="61" t="s">
        <v>144</v>
      </c>
      <c r="H111" s="40">
        <v>400</v>
      </c>
      <c r="I111" s="40">
        <f t="shared" si="8"/>
        <v>1200</v>
      </c>
      <c r="J111" s="61"/>
    </row>
    <row r="112" spans="1:10">
      <c r="A112" s="106"/>
      <c r="B112" s="19" t="s">
        <v>85</v>
      </c>
      <c r="C112" s="62"/>
      <c r="D112" s="61">
        <v>1</v>
      </c>
      <c r="E112" s="15" t="s">
        <v>119</v>
      </c>
      <c r="F112" s="11">
        <v>3</v>
      </c>
      <c r="G112" s="61" t="s">
        <v>144</v>
      </c>
      <c r="H112" s="40">
        <v>400</v>
      </c>
      <c r="I112" s="40">
        <f t="shared" si="8"/>
        <v>1200</v>
      </c>
      <c r="J112" s="61"/>
    </row>
    <row r="113" spans="1:10">
      <c r="A113" s="106"/>
      <c r="B113" s="19" t="s">
        <v>86</v>
      </c>
      <c r="C113" s="62"/>
      <c r="D113" s="61">
        <v>10</v>
      </c>
      <c r="E113" s="15" t="s">
        <v>119</v>
      </c>
      <c r="F113" s="11">
        <v>2</v>
      </c>
      <c r="G113" s="61" t="s">
        <v>144</v>
      </c>
      <c r="H113" s="40">
        <v>300</v>
      </c>
      <c r="I113" s="40">
        <f t="shared" si="8"/>
        <v>6000</v>
      </c>
      <c r="J113" s="61"/>
    </row>
    <row r="114" spans="1:10">
      <c r="A114" s="106"/>
      <c r="B114" s="19" t="s">
        <v>48</v>
      </c>
      <c r="C114" s="62"/>
      <c r="D114" s="61">
        <v>14</v>
      </c>
      <c r="E114" s="15" t="s">
        <v>147</v>
      </c>
      <c r="F114" s="11">
        <v>1</v>
      </c>
      <c r="G114" s="61"/>
      <c r="H114" s="40">
        <v>300</v>
      </c>
      <c r="I114" s="40">
        <f t="shared" si="8"/>
        <v>4200</v>
      </c>
      <c r="J114" s="61"/>
    </row>
    <row r="115" spans="1:10">
      <c r="A115" s="106"/>
      <c r="B115" s="19" t="s">
        <v>87</v>
      </c>
      <c r="C115" s="62"/>
      <c r="D115" s="61">
        <v>4</v>
      </c>
      <c r="E115" s="15" t="s">
        <v>145</v>
      </c>
      <c r="F115" s="11">
        <v>1</v>
      </c>
      <c r="G115" s="61" t="s">
        <v>146</v>
      </c>
      <c r="H115" s="40">
        <v>3000</v>
      </c>
      <c r="I115" s="40">
        <f t="shared" si="8"/>
        <v>12000</v>
      </c>
      <c r="J115" s="61"/>
    </row>
    <row r="116" spans="1:10">
      <c r="A116" s="108" t="s">
        <v>24</v>
      </c>
      <c r="B116" s="108"/>
      <c r="C116" s="108"/>
      <c r="D116" s="108"/>
      <c r="E116" s="108"/>
      <c r="F116" s="108"/>
      <c r="G116" s="108"/>
      <c r="H116" s="108"/>
      <c r="I116" s="52">
        <f>SUM(I52:I115)</f>
        <v>646900</v>
      </c>
      <c r="J116" s="63"/>
    </row>
    <row r="117" spans="1:10">
      <c r="A117" s="106" t="s">
        <v>192</v>
      </c>
      <c r="B117" s="62" t="s">
        <v>19</v>
      </c>
      <c r="C117" s="6" t="s">
        <v>159</v>
      </c>
      <c r="D117" s="61">
        <v>100</v>
      </c>
      <c r="E117" s="15" t="s">
        <v>138</v>
      </c>
      <c r="F117" s="61">
        <v>1</v>
      </c>
      <c r="G117" s="61" t="s">
        <v>138</v>
      </c>
      <c r="H117" s="40">
        <v>2</v>
      </c>
      <c r="I117" s="40">
        <f t="shared" ref="I117:I120" si="9">D117*F117*H117</f>
        <v>200</v>
      </c>
      <c r="J117" s="61"/>
    </row>
    <row r="118" spans="1:10">
      <c r="A118" s="106"/>
      <c r="B118" s="62" t="s">
        <v>19</v>
      </c>
      <c r="C118" s="6" t="s">
        <v>160</v>
      </c>
      <c r="D118" s="61">
        <v>100</v>
      </c>
      <c r="E118" s="15" t="s">
        <v>138</v>
      </c>
      <c r="F118" s="61">
        <v>1</v>
      </c>
      <c r="G118" s="61" t="s">
        <v>138</v>
      </c>
      <c r="H118" s="40">
        <v>5</v>
      </c>
      <c r="I118" s="40">
        <f t="shared" si="9"/>
        <v>500</v>
      </c>
      <c r="J118" s="61"/>
    </row>
    <row r="119" spans="1:10">
      <c r="A119" s="106"/>
      <c r="B119" s="62" t="s">
        <v>19</v>
      </c>
      <c r="C119" s="6" t="s">
        <v>205</v>
      </c>
      <c r="D119" s="61">
        <v>50</v>
      </c>
      <c r="E119" s="15" t="s">
        <v>138</v>
      </c>
      <c r="F119" s="61">
        <v>1</v>
      </c>
      <c r="G119" s="61" t="s">
        <v>138</v>
      </c>
      <c r="H119" s="40">
        <v>100</v>
      </c>
      <c r="I119" s="40">
        <f t="shared" si="9"/>
        <v>5000</v>
      </c>
      <c r="J119" s="61"/>
    </row>
    <row r="120" spans="1:10">
      <c r="A120" s="106"/>
      <c r="B120" s="62" t="s">
        <v>19</v>
      </c>
      <c r="C120" s="6" t="s">
        <v>161</v>
      </c>
      <c r="D120" s="61">
        <v>25</v>
      </c>
      <c r="E120" s="15" t="s">
        <v>138</v>
      </c>
      <c r="F120" s="61">
        <v>1</v>
      </c>
      <c r="G120" s="61" t="s">
        <v>138</v>
      </c>
      <c r="H120" s="40">
        <v>10</v>
      </c>
      <c r="I120" s="40">
        <f t="shared" si="9"/>
        <v>250</v>
      </c>
      <c r="J120" s="61"/>
    </row>
    <row r="121" spans="1:10">
      <c r="A121" s="106"/>
      <c r="B121" s="62" t="s">
        <v>19</v>
      </c>
      <c r="C121" s="6" t="s">
        <v>164</v>
      </c>
      <c r="D121" s="61">
        <v>1</v>
      </c>
      <c r="E121" s="15" t="s">
        <v>138</v>
      </c>
      <c r="F121" s="61">
        <v>1</v>
      </c>
      <c r="G121" s="61" t="s">
        <v>138</v>
      </c>
      <c r="H121" s="40">
        <v>400</v>
      </c>
      <c r="I121" s="40">
        <f>D121*F121*H121</f>
        <v>400</v>
      </c>
      <c r="J121" s="61"/>
    </row>
    <row r="122" spans="1:10">
      <c r="A122" s="106"/>
      <c r="B122" s="62" t="s">
        <v>19</v>
      </c>
      <c r="C122" s="6" t="s">
        <v>165</v>
      </c>
      <c r="D122" s="61">
        <v>30</v>
      </c>
      <c r="E122" s="15" t="s">
        <v>138</v>
      </c>
      <c r="F122" s="61">
        <v>1</v>
      </c>
      <c r="G122" s="61" t="s">
        <v>138</v>
      </c>
      <c r="H122" s="40">
        <v>35</v>
      </c>
      <c r="I122" s="40">
        <f t="shared" ref="I122:I126" si="10">D122*F122*H122</f>
        <v>1050</v>
      </c>
      <c r="J122" s="61"/>
    </row>
    <row r="123" spans="1:10">
      <c r="A123" s="106"/>
      <c r="B123" s="62" t="s">
        <v>19</v>
      </c>
      <c r="C123" s="6" t="s">
        <v>166</v>
      </c>
      <c r="D123" s="61">
        <v>1</v>
      </c>
      <c r="E123" s="15" t="s">
        <v>138</v>
      </c>
      <c r="F123" s="61">
        <v>1</v>
      </c>
      <c r="G123" s="61" t="s">
        <v>138</v>
      </c>
      <c r="H123" s="40">
        <v>350</v>
      </c>
      <c r="I123" s="40">
        <f t="shared" si="10"/>
        <v>350</v>
      </c>
      <c r="J123" s="61"/>
    </row>
    <row r="124" spans="1:10">
      <c r="A124" s="106"/>
      <c r="B124" s="62" t="s">
        <v>20</v>
      </c>
      <c r="C124" s="62" t="s">
        <v>15</v>
      </c>
      <c r="D124" s="61">
        <v>1</v>
      </c>
      <c r="E124" s="15" t="s">
        <v>144</v>
      </c>
      <c r="F124" s="11">
        <v>8</v>
      </c>
      <c r="G124" s="11" t="s">
        <v>138</v>
      </c>
      <c r="H124" s="40">
        <v>500</v>
      </c>
      <c r="I124" s="40">
        <f t="shared" si="10"/>
        <v>4000</v>
      </c>
      <c r="J124" s="61"/>
    </row>
    <row r="125" spans="1:10">
      <c r="A125" s="106"/>
      <c r="B125" s="62" t="s">
        <v>19</v>
      </c>
      <c r="C125" s="62" t="s">
        <v>16</v>
      </c>
      <c r="D125" s="61">
        <v>6</v>
      </c>
      <c r="E125" s="15" t="s">
        <v>138</v>
      </c>
      <c r="F125" s="11">
        <v>1</v>
      </c>
      <c r="G125" s="11" t="s">
        <v>138</v>
      </c>
      <c r="H125" s="40">
        <v>60</v>
      </c>
      <c r="I125" s="40">
        <f t="shared" si="10"/>
        <v>360</v>
      </c>
      <c r="J125" s="61"/>
    </row>
    <row r="126" spans="1:10">
      <c r="A126" s="106"/>
      <c r="B126" s="62" t="s">
        <v>19</v>
      </c>
      <c r="C126" s="62" t="s">
        <v>169</v>
      </c>
      <c r="D126" s="61">
        <v>1</v>
      </c>
      <c r="E126" s="15" t="s">
        <v>136</v>
      </c>
      <c r="F126" s="11">
        <v>1</v>
      </c>
      <c r="G126" s="11" t="s">
        <v>147</v>
      </c>
      <c r="H126" s="40">
        <v>450</v>
      </c>
      <c r="I126" s="40">
        <f t="shared" si="10"/>
        <v>450</v>
      </c>
      <c r="J126" s="61"/>
    </row>
    <row r="127" spans="1:10">
      <c r="A127" s="106"/>
      <c r="B127" s="62" t="s">
        <v>19</v>
      </c>
      <c r="C127" s="62" t="s">
        <v>170</v>
      </c>
      <c r="D127" s="61">
        <v>24</v>
      </c>
      <c r="E127" s="15" t="s">
        <v>136</v>
      </c>
      <c r="F127" s="11">
        <v>1</v>
      </c>
      <c r="G127" s="11" t="s">
        <v>147</v>
      </c>
      <c r="H127" s="40">
        <v>260</v>
      </c>
      <c r="I127" s="40">
        <f>D127*F127*H127</f>
        <v>6240</v>
      </c>
      <c r="J127" s="61"/>
    </row>
    <row r="128" spans="1:10">
      <c r="A128" s="106"/>
      <c r="B128" s="62" t="s">
        <v>18</v>
      </c>
      <c r="C128" s="62" t="s">
        <v>172</v>
      </c>
      <c r="D128" s="61">
        <v>1</v>
      </c>
      <c r="E128" s="15" t="s">
        <v>136</v>
      </c>
      <c r="F128" s="11">
        <v>1</v>
      </c>
      <c r="G128" s="11" t="s">
        <v>136</v>
      </c>
      <c r="H128" s="40">
        <v>50000</v>
      </c>
      <c r="I128" s="40">
        <f>D128*F128*H128</f>
        <v>50000</v>
      </c>
      <c r="J128" s="61" t="s">
        <v>173</v>
      </c>
    </row>
    <row r="129" spans="1:10">
      <c r="A129" s="108" t="s">
        <v>22</v>
      </c>
      <c r="B129" s="108"/>
      <c r="C129" s="108"/>
      <c r="D129" s="108"/>
      <c r="E129" s="108"/>
      <c r="F129" s="108"/>
      <c r="G129" s="108"/>
      <c r="H129" s="108"/>
      <c r="I129" s="52">
        <f>SUM(I117:I128)</f>
        <v>68800</v>
      </c>
      <c r="J129" s="63"/>
    </row>
    <row r="130" spans="1:10">
      <c r="A130" s="112" t="s">
        <v>195</v>
      </c>
      <c r="B130" s="109" t="s">
        <v>202</v>
      </c>
      <c r="C130" s="31" t="s">
        <v>258</v>
      </c>
      <c r="D130" s="11">
        <v>1</v>
      </c>
      <c r="E130" s="11" t="s">
        <v>138</v>
      </c>
      <c r="F130" s="11">
        <v>1</v>
      </c>
      <c r="G130" s="11" t="s">
        <v>138</v>
      </c>
      <c r="H130" s="40">
        <v>80000</v>
      </c>
      <c r="I130" s="53">
        <f>D130*F130*H130</f>
        <v>80000</v>
      </c>
      <c r="J130" s="11"/>
    </row>
    <row r="131" spans="1:10">
      <c r="A131" s="113"/>
      <c r="B131" s="110"/>
      <c r="C131" s="31" t="s">
        <v>349</v>
      </c>
      <c r="D131" s="11">
        <v>1</v>
      </c>
      <c r="E131" s="11" t="s">
        <v>138</v>
      </c>
      <c r="F131" s="11">
        <v>1</v>
      </c>
      <c r="G131" s="11" t="s">
        <v>138</v>
      </c>
      <c r="H131" s="40">
        <v>80000</v>
      </c>
      <c r="I131" s="53">
        <f>D131*F131*H131</f>
        <v>80000</v>
      </c>
      <c r="J131" s="11"/>
    </row>
    <row r="132" spans="1:10">
      <c r="A132" s="113"/>
      <c r="B132" s="111"/>
      <c r="C132" s="31" t="s">
        <v>260</v>
      </c>
      <c r="D132" s="11">
        <v>3</v>
      </c>
      <c r="E132" s="11" t="s">
        <v>138</v>
      </c>
      <c r="F132" s="11">
        <v>1</v>
      </c>
      <c r="G132" s="11" t="s">
        <v>138</v>
      </c>
      <c r="H132" s="40">
        <v>10000</v>
      </c>
      <c r="I132" s="53">
        <f>D132*F132*H132</f>
        <v>30000</v>
      </c>
      <c r="J132" s="11"/>
    </row>
    <row r="133" spans="1:10">
      <c r="A133" s="113"/>
      <c r="B133" s="62" t="s">
        <v>174</v>
      </c>
      <c r="C133" s="62"/>
      <c r="D133" s="15">
        <v>1</v>
      </c>
      <c r="E133" s="15" t="s">
        <v>136</v>
      </c>
      <c r="F133" s="61">
        <v>1</v>
      </c>
      <c r="G133" s="61" t="s">
        <v>147</v>
      </c>
      <c r="H133" s="40">
        <v>80000</v>
      </c>
      <c r="I133" s="40">
        <f t="shared" ref="I133:I139" si="11">H133*F133*D133</f>
        <v>80000</v>
      </c>
      <c r="J133" s="61"/>
    </row>
    <row r="134" spans="1:10">
      <c r="A134" s="113"/>
      <c r="B134" s="62" t="s">
        <v>275</v>
      </c>
      <c r="C134" s="62"/>
      <c r="D134" s="15">
        <v>5</v>
      </c>
      <c r="E134" s="15" t="s">
        <v>119</v>
      </c>
      <c r="F134" s="61">
        <v>3</v>
      </c>
      <c r="G134" s="61" t="s">
        <v>144</v>
      </c>
      <c r="H134" s="40">
        <v>800</v>
      </c>
      <c r="I134" s="40">
        <f t="shared" si="11"/>
        <v>12000</v>
      </c>
      <c r="J134" s="61"/>
    </row>
    <row r="135" spans="1:10">
      <c r="A135" s="113"/>
      <c r="B135" s="62" t="s">
        <v>181</v>
      </c>
      <c r="C135" s="62"/>
      <c r="D135" s="15">
        <v>1</v>
      </c>
      <c r="E135" s="15" t="s">
        <v>119</v>
      </c>
      <c r="F135" s="61">
        <v>1</v>
      </c>
      <c r="G135" s="61" t="s">
        <v>147</v>
      </c>
      <c r="H135" s="40">
        <v>10000</v>
      </c>
      <c r="I135" s="40">
        <f t="shared" si="11"/>
        <v>10000</v>
      </c>
      <c r="J135" s="61"/>
    </row>
    <row r="136" spans="1:10">
      <c r="A136" s="113"/>
      <c r="B136" s="62" t="s">
        <v>176</v>
      </c>
      <c r="C136" s="62" t="s">
        <v>180</v>
      </c>
      <c r="D136" s="15">
        <v>2</v>
      </c>
      <c r="E136" s="15" t="s">
        <v>119</v>
      </c>
      <c r="F136" s="61">
        <v>1</v>
      </c>
      <c r="G136" s="61" t="s">
        <v>147</v>
      </c>
      <c r="H136" s="40">
        <v>10000</v>
      </c>
      <c r="I136" s="40">
        <f t="shared" si="11"/>
        <v>20000</v>
      </c>
      <c r="J136" s="61"/>
    </row>
    <row r="137" spans="1:10">
      <c r="A137" s="113"/>
      <c r="B137" s="62" t="s">
        <v>177</v>
      </c>
      <c r="C137" s="62"/>
      <c r="D137" s="15">
        <v>2</v>
      </c>
      <c r="E137" s="15" t="s">
        <v>119</v>
      </c>
      <c r="F137" s="61">
        <v>1</v>
      </c>
      <c r="G137" s="61" t="s">
        <v>147</v>
      </c>
      <c r="H137" s="40">
        <v>8000</v>
      </c>
      <c r="I137" s="40">
        <f t="shared" si="11"/>
        <v>16000</v>
      </c>
      <c r="J137" s="61"/>
    </row>
    <row r="138" spans="1:10">
      <c r="A138" s="113"/>
      <c r="B138" s="62" t="s">
        <v>178</v>
      </c>
      <c r="C138" s="62"/>
      <c r="D138" s="15">
        <v>2</v>
      </c>
      <c r="E138" s="15" t="s">
        <v>119</v>
      </c>
      <c r="F138" s="61">
        <v>1</v>
      </c>
      <c r="G138" s="61" t="s">
        <v>147</v>
      </c>
      <c r="H138" s="40">
        <v>6000</v>
      </c>
      <c r="I138" s="40">
        <f t="shared" si="11"/>
        <v>12000</v>
      </c>
      <c r="J138" s="61"/>
    </row>
    <row r="139" spans="1:10">
      <c r="A139" s="114"/>
      <c r="B139" s="62" t="s">
        <v>179</v>
      </c>
      <c r="C139" s="62"/>
      <c r="D139" s="15">
        <v>2</v>
      </c>
      <c r="E139" s="15" t="s">
        <v>119</v>
      </c>
      <c r="F139" s="61">
        <v>1</v>
      </c>
      <c r="G139" s="61" t="s">
        <v>147</v>
      </c>
      <c r="H139" s="40">
        <v>4000</v>
      </c>
      <c r="I139" s="40">
        <f t="shared" si="11"/>
        <v>8000</v>
      </c>
      <c r="J139" s="61"/>
    </row>
    <row r="140" spans="1:10">
      <c r="A140" s="108" t="s">
        <v>183</v>
      </c>
      <c r="B140" s="108"/>
      <c r="C140" s="108"/>
      <c r="D140" s="108"/>
      <c r="E140" s="108"/>
      <c r="F140" s="108"/>
      <c r="G140" s="108"/>
      <c r="H140" s="108"/>
      <c r="I140" s="52">
        <f>SUM(I130:I139)</f>
        <v>348000</v>
      </c>
      <c r="J140" s="63"/>
    </row>
    <row r="141" spans="1:10">
      <c r="A141" s="106" t="s">
        <v>184</v>
      </c>
      <c r="B141" s="116" t="s">
        <v>185</v>
      </c>
      <c r="C141" s="62" t="s">
        <v>186</v>
      </c>
      <c r="D141" s="15">
        <v>5</v>
      </c>
      <c r="E141" s="15" t="s">
        <v>145</v>
      </c>
      <c r="F141" s="61">
        <v>2</v>
      </c>
      <c r="G141" s="61" t="s">
        <v>147</v>
      </c>
      <c r="H141" s="40">
        <v>1200</v>
      </c>
      <c r="I141" s="40">
        <f>H141*F141*D141</f>
        <v>12000</v>
      </c>
      <c r="J141" s="61"/>
    </row>
    <row r="142" spans="1:10">
      <c r="A142" s="106"/>
      <c r="B142" s="117"/>
      <c r="C142" s="62" t="s">
        <v>187</v>
      </c>
      <c r="D142" s="15">
        <v>5</v>
      </c>
      <c r="E142" s="15" t="s">
        <v>145</v>
      </c>
      <c r="F142" s="61">
        <v>2</v>
      </c>
      <c r="G142" s="61" t="s">
        <v>147</v>
      </c>
      <c r="H142" s="40">
        <v>1000</v>
      </c>
      <c r="I142" s="40">
        <f t="shared" ref="I142:I143" si="12">H142*F142*D142</f>
        <v>10000</v>
      </c>
      <c r="J142" s="61"/>
    </row>
    <row r="143" spans="1:10">
      <c r="A143" s="106"/>
      <c r="B143" s="118"/>
      <c r="C143" s="62" t="s">
        <v>188</v>
      </c>
      <c r="D143" s="15">
        <v>10</v>
      </c>
      <c r="E143" s="15" t="s">
        <v>145</v>
      </c>
      <c r="F143" s="61">
        <v>2</v>
      </c>
      <c r="G143" s="61" t="s">
        <v>147</v>
      </c>
      <c r="H143" s="40">
        <v>800</v>
      </c>
      <c r="I143" s="40">
        <f t="shared" si="12"/>
        <v>16000</v>
      </c>
      <c r="J143" s="61"/>
    </row>
    <row r="144" spans="1:10">
      <c r="A144" s="106"/>
      <c r="B144" s="62" t="s">
        <v>190</v>
      </c>
      <c r="C144" s="62" t="s">
        <v>188</v>
      </c>
      <c r="D144" s="15">
        <v>4</v>
      </c>
      <c r="E144" s="15" t="s">
        <v>146</v>
      </c>
      <c r="F144" s="61">
        <v>3</v>
      </c>
      <c r="G144" s="61" t="s">
        <v>144</v>
      </c>
      <c r="H144" s="40">
        <v>1000</v>
      </c>
      <c r="I144" s="40">
        <f>H144*F144*D144</f>
        <v>12000</v>
      </c>
      <c r="J144" s="61"/>
    </row>
    <row r="145" spans="1:10">
      <c r="A145" s="106"/>
      <c r="B145" s="62" t="s">
        <v>310</v>
      </c>
      <c r="C145" s="62"/>
      <c r="D145" s="15">
        <v>1</v>
      </c>
      <c r="E145" s="15" t="s">
        <v>201</v>
      </c>
      <c r="F145" s="61">
        <v>1</v>
      </c>
      <c r="G145" s="61" t="s">
        <v>201</v>
      </c>
      <c r="H145" s="40">
        <v>20000</v>
      </c>
      <c r="I145" s="40">
        <f>H145*F145*D145</f>
        <v>20000</v>
      </c>
      <c r="J145" s="61"/>
    </row>
    <row r="146" spans="1:10">
      <c r="A146" s="106"/>
      <c r="B146" s="62" t="s">
        <v>18</v>
      </c>
      <c r="C146" s="62" t="s">
        <v>356</v>
      </c>
      <c r="D146" s="15">
        <v>1</v>
      </c>
      <c r="E146" s="15" t="s">
        <v>137</v>
      </c>
      <c r="F146" s="61">
        <v>1</v>
      </c>
      <c r="G146" s="61" t="s">
        <v>138</v>
      </c>
      <c r="H146" s="40">
        <v>6500</v>
      </c>
      <c r="I146" s="40">
        <f>H146*F146*D146</f>
        <v>6500</v>
      </c>
      <c r="J146" s="61"/>
    </row>
    <row r="147" spans="1:10">
      <c r="A147" s="106"/>
      <c r="B147" s="62" t="s">
        <v>18</v>
      </c>
      <c r="C147" s="62" t="s">
        <v>274</v>
      </c>
      <c r="D147" s="15">
        <v>230</v>
      </c>
      <c r="E147" s="15" t="s">
        <v>119</v>
      </c>
      <c r="F147" s="61">
        <v>1</v>
      </c>
      <c r="G147" s="61" t="s">
        <v>138</v>
      </c>
      <c r="H147" s="40">
        <v>220</v>
      </c>
      <c r="I147" s="40">
        <f>D147*F147*H147</f>
        <v>50600</v>
      </c>
      <c r="J147" s="61"/>
    </row>
    <row r="148" spans="1:10">
      <c r="A148" s="106"/>
      <c r="B148" s="62" t="s">
        <v>18</v>
      </c>
      <c r="C148" s="32" t="s">
        <v>203</v>
      </c>
      <c r="D148" s="15">
        <v>1</v>
      </c>
      <c r="E148" s="15" t="s">
        <v>204</v>
      </c>
      <c r="F148" s="61">
        <v>1</v>
      </c>
      <c r="G148" s="61" t="s">
        <v>144</v>
      </c>
      <c r="H148" s="40">
        <v>1000</v>
      </c>
      <c r="I148" s="40">
        <f>D148*F148*H148</f>
        <v>1000</v>
      </c>
      <c r="J148" s="61"/>
    </row>
    <row r="149" spans="1:10">
      <c r="A149" s="106"/>
      <c r="B149" s="62" t="s">
        <v>19</v>
      </c>
      <c r="C149" s="12" t="s">
        <v>148</v>
      </c>
      <c r="D149" s="61">
        <v>6</v>
      </c>
      <c r="E149" s="15" t="s">
        <v>138</v>
      </c>
      <c r="F149" s="61">
        <v>1</v>
      </c>
      <c r="G149" s="61" t="s">
        <v>138</v>
      </c>
      <c r="H149" s="40">
        <v>50</v>
      </c>
      <c r="I149" s="40">
        <f t="shared" ref="I149:I153" si="13">D149*F149*H149</f>
        <v>300</v>
      </c>
      <c r="J149" s="61"/>
    </row>
    <row r="150" spans="1:10">
      <c r="A150" s="106"/>
      <c r="B150" s="62" t="s">
        <v>19</v>
      </c>
      <c r="C150" s="12" t="s">
        <v>149</v>
      </c>
      <c r="D150" s="61">
        <v>10</v>
      </c>
      <c r="E150" s="15" t="s">
        <v>138</v>
      </c>
      <c r="F150" s="61">
        <v>1</v>
      </c>
      <c r="G150" s="61" t="s">
        <v>138</v>
      </c>
      <c r="H150" s="40">
        <v>15</v>
      </c>
      <c r="I150" s="40">
        <f t="shared" si="13"/>
        <v>150</v>
      </c>
      <c r="J150" s="61"/>
    </row>
    <row r="151" spans="1:10">
      <c r="A151" s="106"/>
      <c r="B151" s="62" t="s">
        <v>19</v>
      </c>
      <c r="C151" s="12" t="s">
        <v>150</v>
      </c>
      <c r="D151" s="61">
        <v>25</v>
      </c>
      <c r="E151" s="15" t="s">
        <v>138</v>
      </c>
      <c r="F151" s="61">
        <v>1</v>
      </c>
      <c r="G151" s="61" t="s">
        <v>138</v>
      </c>
      <c r="H151" s="40">
        <v>350</v>
      </c>
      <c r="I151" s="40">
        <f t="shared" si="13"/>
        <v>8750</v>
      </c>
      <c r="J151" s="61"/>
    </row>
    <row r="152" spans="1:10">
      <c r="A152" s="106"/>
      <c r="B152" s="62" t="s">
        <v>19</v>
      </c>
      <c r="C152" s="12" t="s">
        <v>151</v>
      </c>
      <c r="D152" s="61">
        <v>8</v>
      </c>
      <c r="E152" s="15" t="s">
        <v>138</v>
      </c>
      <c r="F152" s="61">
        <v>1</v>
      </c>
      <c r="G152" s="61" t="s">
        <v>138</v>
      </c>
      <c r="H152" s="40">
        <v>50</v>
      </c>
      <c r="I152" s="40">
        <f t="shared" si="13"/>
        <v>400</v>
      </c>
      <c r="J152" s="61"/>
    </row>
    <row r="153" spans="1:10">
      <c r="A153" s="106"/>
      <c r="B153" s="62" t="s">
        <v>19</v>
      </c>
      <c r="C153" s="12" t="s">
        <v>152</v>
      </c>
      <c r="D153" s="61">
        <v>720</v>
      </c>
      <c r="E153" s="15" t="s">
        <v>138</v>
      </c>
      <c r="F153" s="61">
        <v>1</v>
      </c>
      <c r="G153" s="61" t="s">
        <v>138</v>
      </c>
      <c r="H153" s="40">
        <v>2</v>
      </c>
      <c r="I153" s="40">
        <f t="shared" si="13"/>
        <v>1440</v>
      </c>
      <c r="J153" s="61"/>
    </row>
    <row r="154" spans="1:10">
      <c r="A154" s="106"/>
      <c r="B154" s="62" t="s">
        <v>19</v>
      </c>
      <c r="C154" s="6" t="s">
        <v>154</v>
      </c>
      <c r="D154" s="61">
        <v>260</v>
      </c>
      <c r="E154" s="15" t="s">
        <v>138</v>
      </c>
      <c r="F154" s="61">
        <v>1</v>
      </c>
      <c r="G154" s="61" t="s">
        <v>138</v>
      </c>
      <c r="H154" s="40">
        <v>9</v>
      </c>
      <c r="I154" s="40">
        <f>D154*F154*H154</f>
        <v>2340</v>
      </c>
      <c r="J154" s="61"/>
    </row>
    <row r="155" spans="1:10">
      <c r="A155" s="106"/>
      <c r="B155" s="62" t="s">
        <v>19</v>
      </c>
      <c r="C155" s="6" t="s">
        <v>155</v>
      </c>
      <c r="D155" s="61">
        <v>220</v>
      </c>
      <c r="E155" s="15" t="s">
        <v>138</v>
      </c>
      <c r="F155" s="61">
        <v>1</v>
      </c>
      <c r="G155" s="61" t="s">
        <v>138</v>
      </c>
      <c r="H155" s="40">
        <v>10</v>
      </c>
      <c r="I155" s="40">
        <f t="shared" ref="I155:I163" si="14">D155*F155*H155</f>
        <v>2200</v>
      </c>
      <c r="J155" s="61"/>
    </row>
    <row r="156" spans="1:10">
      <c r="A156" s="106"/>
      <c r="B156" s="62" t="s">
        <v>19</v>
      </c>
      <c r="C156" s="6" t="s">
        <v>156</v>
      </c>
      <c r="D156" s="61">
        <v>280</v>
      </c>
      <c r="E156" s="15" t="s">
        <v>138</v>
      </c>
      <c r="F156" s="61">
        <v>1</v>
      </c>
      <c r="G156" s="61" t="s">
        <v>138</v>
      </c>
      <c r="H156" s="40">
        <v>15</v>
      </c>
      <c r="I156" s="40">
        <f t="shared" si="14"/>
        <v>4200</v>
      </c>
      <c r="J156" s="61"/>
    </row>
    <row r="157" spans="1:10">
      <c r="A157" s="106"/>
      <c r="B157" s="62" t="s">
        <v>19</v>
      </c>
      <c r="C157" s="6" t="s">
        <v>157</v>
      </c>
      <c r="D157" s="61">
        <v>230</v>
      </c>
      <c r="E157" s="15" t="s">
        <v>138</v>
      </c>
      <c r="F157" s="61">
        <v>1</v>
      </c>
      <c r="G157" s="61" t="s">
        <v>138</v>
      </c>
      <c r="H157" s="40">
        <v>8</v>
      </c>
      <c r="I157" s="40">
        <f t="shared" si="14"/>
        <v>1840</v>
      </c>
      <c r="J157" s="61"/>
    </row>
    <row r="158" spans="1:10">
      <c r="A158" s="106"/>
      <c r="B158" s="62" t="s">
        <v>19</v>
      </c>
      <c r="C158" s="6" t="s">
        <v>158</v>
      </c>
      <c r="D158" s="61">
        <v>230</v>
      </c>
      <c r="E158" s="15" t="s">
        <v>138</v>
      </c>
      <c r="F158" s="61">
        <v>1</v>
      </c>
      <c r="G158" s="61" t="s">
        <v>138</v>
      </c>
      <c r="H158" s="40">
        <v>1</v>
      </c>
      <c r="I158" s="40">
        <f t="shared" si="14"/>
        <v>230</v>
      </c>
      <c r="J158" s="61"/>
    </row>
    <row r="159" spans="1:10">
      <c r="A159" s="106"/>
      <c r="B159" s="62" t="s">
        <v>19</v>
      </c>
      <c r="C159" s="6" t="s">
        <v>162</v>
      </c>
      <c r="D159" s="61">
        <v>230</v>
      </c>
      <c r="E159" s="15" t="s">
        <v>138</v>
      </c>
      <c r="F159" s="61">
        <v>1</v>
      </c>
      <c r="G159" s="61" t="s">
        <v>138</v>
      </c>
      <c r="H159" s="40">
        <v>35</v>
      </c>
      <c r="I159" s="40">
        <f t="shared" si="14"/>
        <v>8050</v>
      </c>
      <c r="J159" s="61"/>
    </row>
    <row r="160" spans="1:10">
      <c r="A160" s="106"/>
      <c r="B160" s="62" t="s">
        <v>19</v>
      </c>
      <c r="C160" s="6" t="s">
        <v>163</v>
      </c>
      <c r="D160" s="61">
        <v>230</v>
      </c>
      <c r="E160" s="15" t="s">
        <v>138</v>
      </c>
      <c r="F160" s="61">
        <v>1</v>
      </c>
      <c r="G160" s="61" t="s">
        <v>138</v>
      </c>
      <c r="H160" s="40">
        <v>150</v>
      </c>
      <c r="I160" s="40">
        <f t="shared" si="14"/>
        <v>34500</v>
      </c>
      <c r="J160" s="61"/>
    </row>
    <row r="161" spans="1:10">
      <c r="A161" s="106"/>
      <c r="B161" s="62" t="s">
        <v>20</v>
      </c>
      <c r="C161" s="62" t="s">
        <v>13</v>
      </c>
      <c r="D161" s="61">
        <v>1</v>
      </c>
      <c r="E161" s="15" t="s">
        <v>136</v>
      </c>
      <c r="F161" s="11">
        <v>1</v>
      </c>
      <c r="G161" s="21" t="s">
        <v>138</v>
      </c>
      <c r="H161" s="40">
        <v>1000</v>
      </c>
      <c r="I161" s="40">
        <f t="shared" si="14"/>
        <v>1000</v>
      </c>
      <c r="J161" s="61"/>
    </row>
    <row r="162" spans="1:10">
      <c r="A162" s="106"/>
      <c r="B162" s="62" t="s">
        <v>20</v>
      </c>
      <c r="C162" s="62" t="s">
        <v>14</v>
      </c>
      <c r="D162" s="61">
        <v>15</v>
      </c>
      <c r="E162" s="15" t="s">
        <v>138</v>
      </c>
      <c r="F162" s="11">
        <v>1</v>
      </c>
      <c r="G162" s="11" t="s">
        <v>147</v>
      </c>
      <c r="H162" s="40">
        <v>50</v>
      </c>
      <c r="I162" s="40">
        <f t="shared" si="14"/>
        <v>750</v>
      </c>
      <c r="J162" s="61"/>
    </row>
    <row r="163" spans="1:10">
      <c r="A163" s="106"/>
      <c r="B163" s="62" t="s">
        <v>18</v>
      </c>
      <c r="C163" s="62" t="s">
        <v>17</v>
      </c>
      <c r="D163" s="61">
        <v>10</v>
      </c>
      <c r="E163" s="15" t="s">
        <v>136</v>
      </c>
      <c r="F163" s="11">
        <v>1</v>
      </c>
      <c r="G163" s="11" t="s">
        <v>147</v>
      </c>
      <c r="H163" s="40">
        <v>400</v>
      </c>
      <c r="I163" s="40">
        <f t="shared" si="14"/>
        <v>4000</v>
      </c>
      <c r="J163" s="61"/>
    </row>
    <row r="164" spans="1:10">
      <c r="A164" s="106"/>
      <c r="B164" s="62" t="s">
        <v>196</v>
      </c>
      <c r="C164" s="62"/>
      <c r="D164" s="15">
        <v>5</v>
      </c>
      <c r="E164" s="15" t="s">
        <v>119</v>
      </c>
      <c r="F164" s="61">
        <v>2</v>
      </c>
      <c r="G164" s="61" t="s">
        <v>144</v>
      </c>
      <c r="H164" s="40">
        <v>600</v>
      </c>
      <c r="I164" s="40">
        <f>H164*F164*D164</f>
        <v>6000</v>
      </c>
      <c r="J164" s="61"/>
    </row>
    <row r="165" spans="1:10">
      <c r="A165" s="106"/>
      <c r="B165" s="62" t="s">
        <v>175</v>
      </c>
      <c r="C165" s="62"/>
      <c r="D165" s="15">
        <v>8</v>
      </c>
      <c r="E165" s="15" t="s">
        <v>119</v>
      </c>
      <c r="F165" s="61">
        <v>2</v>
      </c>
      <c r="G165" s="61" t="s">
        <v>144</v>
      </c>
      <c r="H165" s="40">
        <v>450</v>
      </c>
      <c r="I165" s="40">
        <f>H165*F165*D165</f>
        <v>7200</v>
      </c>
      <c r="J165" s="61"/>
    </row>
    <row r="166" spans="1:10">
      <c r="A166" s="108" t="s">
        <v>189</v>
      </c>
      <c r="B166" s="108"/>
      <c r="C166" s="108"/>
      <c r="D166" s="108"/>
      <c r="E166" s="108"/>
      <c r="F166" s="108"/>
      <c r="G166" s="108"/>
      <c r="H166" s="108"/>
      <c r="I166" s="52">
        <f>SUM(I141:I165)</f>
        <v>211450</v>
      </c>
      <c r="J166" s="63"/>
    </row>
    <row r="167" spans="1:10">
      <c r="A167" s="106" t="s">
        <v>182</v>
      </c>
      <c r="B167" s="62" t="s">
        <v>4</v>
      </c>
      <c r="C167" s="62"/>
      <c r="D167" s="15">
        <v>3</v>
      </c>
      <c r="E167" s="15" t="s">
        <v>119</v>
      </c>
      <c r="F167" s="61">
        <v>3</v>
      </c>
      <c r="G167" s="61" t="s">
        <v>144</v>
      </c>
      <c r="H167" s="40">
        <v>4500</v>
      </c>
      <c r="I167" s="40">
        <f>D167*F167*H167</f>
        <v>40500</v>
      </c>
      <c r="J167" s="61"/>
    </row>
    <row r="168" spans="1:10">
      <c r="A168" s="106"/>
      <c r="B168" s="62" t="s">
        <v>6</v>
      </c>
      <c r="C168" s="62" t="s">
        <v>7</v>
      </c>
      <c r="D168" s="15">
        <v>1</v>
      </c>
      <c r="E168" s="15" t="s">
        <v>136</v>
      </c>
      <c r="F168" s="61">
        <v>1</v>
      </c>
      <c r="G168" s="61" t="s">
        <v>136</v>
      </c>
      <c r="H168" s="40">
        <v>4000</v>
      </c>
      <c r="I168" s="40">
        <f t="shared" ref="I168:I171" si="15">D168*F168*H168</f>
        <v>4000</v>
      </c>
      <c r="J168" s="61" t="s">
        <v>8</v>
      </c>
    </row>
    <row r="169" spans="1:10">
      <c r="A169" s="106"/>
      <c r="B169" s="62" t="s">
        <v>5</v>
      </c>
      <c r="C169" s="62"/>
      <c r="D169" s="15">
        <v>3</v>
      </c>
      <c r="E169" s="15" t="s">
        <v>119</v>
      </c>
      <c r="F169" s="61">
        <v>3</v>
      </c>
      <c r="G169" s="61" t="s">
        <v>144</v>
      </c>
      <c r="H169" s="40">
        <v>4500</v>
      </c>
      <c r="I169" s="40">
        <f t="shared" si="15"/>
        <v>40500</v>
      </c>
      <c r="J169" s="61"/>
    </row>
    <row r="170" spans="1:10">
      <c r="A170" s="106"/>
      <c r="B170" s="62" t="s">
        <v>9</v>
      </c>
      <c r="C170" s="62" t="s">
        <v>10</v>
      </c>
      <c r="D170" s="15">
        <v>1</v>
      </c>
      <c r="E170" s="15" t="s">
        <v>119</v>
      </c>
      <c r="F170" s="61">
        <v>2</v>
      </c>
      <c r="G170" s="61" t="s">
        <v>144</v>
      </c>
      <c r="H170" s="40">
        <v>12000</v>
      </c>
      <c r="I170" s="40">
        <f t="shared" si="15"/>
        <v>24000</v>
      </c>
      <c r="J170" s="61"/>
    </row>
    <row r="171" spans="1:10">
      <c r="A171" s="106"/>
      <c r="B171" s="62" t="s">
        <v>276</v>
      </c>
      <c r="C171" s="62" t="s">
        <v>277</v>
      </c>
      <c r="D171" s="15">
        <v>1</v>
      </c>
      <c r="E171" s="15" t="s">
        <v>119</v>
      </c>
      <c r="F171" s="61">
        <v>1</v>
      </c>
      <c r="G171" s="61" t="s">
        <v>144</v>
      </c>
      <c r="H171" s="40">
        <v>10000</v>
      </c>
      <c r="I171" s="40">
        <f t="shared" si="15"/>
        <v>10000</v>
      </c>
      <c r="J171" s="61"/>
    </row>
    <row r="172" spans="1:10">
      <c r="A172" s="106"/>
      <c r="B172" s="62" t="s">
        <v>11</v>
      </c>
      <c r="C172" s="62" t="s">
        <v>12</v>
      </c>
      <c r="D172" s="15">
        <v>1</v>
      </c>
      <c r="E172" s="15" t="s">
        <v>136</v>
      </c>
      <c r="F172" s="61">
        <v>1</v>
      </c>
      <c r="G172" s="61" t="s">
        <v>136</v>
      </c>
      <c r="H172" s="40">
        <v>8000</v>
      </c>
      <c r="I172" s="40">
        <f>D172*F172*H172</f>
        <v>8000</v>
      </c>
      <c r="J172" s="61"/>
    </row>
    <row r="173" spans="1:10">
      <c r="A173" s="108" t="s">
        <v>23</v>
      </c>
      <c r="B173" s="108"/>
      <c r="C173" s="108"/>
      <c r="D173" s="108"/>
      <c r="E173" s="108"/>
      <c r="F173" s="108"/>
      <c r="G173" s="108"/>
      <c r="H173" s="108"/>
      <c r="I173" s="52">
        <f>SUM(I167:I172)</f>
        <v>127000</v>
      </c>
      <c r="J173" s="63"/>
    </row>
    <row r="174" spans="1:10">
      <c r="A174" s="112" t="s">
        <v>197</v>
      </c>
      <c r="B174" s="31" t="s">
        <v>281</v>
      </c>
      <c r="C174" s="31" t="s">
        <v>282</v>
      </c>
      <c r="D174" s="11">
        <v>3</v>
      </c>
      <c r="E174" s="11" t="s">
        <v>119</v>
      </c>
      <c r="F174" s="11">
        <v>1</v>
      </c>
      <c r="G174" s="11" t="s">
        <v>201</v>
      </c>
      <c r="H174" s="40">
        <v>4000</v>
      </c>
      <c r="I174" s="53">
        <f>D174*F174*H174</f>
        <v>12000</v>
      </c>
      <c r="J174" s="11"/>
    </row>
    <row r="175" spans="1:10">
      <c r="A175" s="113"/>
      <c r="B175" s="107" t="s">
        <v>198</v>
      </c>
      <c r="C175" s="62" t="s">
        <v>199</v>
      </c>
      <c r="D175" s="15">
        <v>10</v>
      </c>
      <c r="E175" s="15" t="s">
        <v>119</v>
      </c>
      <c r="F175" s="61">
        <v>1</v>
      </c>
      <c r="G175" s="61" t="s">
        <v>136</v>
      </c>
      <c r="H175" s="40">
        <v>5500</v>
      </c>
      <c r="I175" s="40">
        <f>D175*F175*H175</f>
        <v>55000</v>
      </c>
      <c r="J175" s="106"/>
    </row>
    <row r="176" spans="1:10">
      <c r="A176" s="114"/>
      <c r="B176" s="107"/>
      <c r="C176" s="62" t="s">
        <v>200</v>
      </c>
      <c r="D176" s="15">
        <v>1</v>
      </c>
      <c r="E176" s="15" t="s">
        <v>201</v>
      </c>
      <c r="F176" s="61">
        <v>1</v>
      </c>
      <c r="G176" s="61" t="s">
        <v>201</v>
      </c>
      <c r="H176" s="40">
        <v>2000</v>
      </c>
      <c r="I176" s="40">
        <f>D176*F176*H176</f>
        <v>2000</v>
      </c>
      <c r="J176" s="106"/>
    </row>
    <row r="177" spans="1:10">
      <c r="A177" s="108" t="s">
        <v>21</v>
      </c>
      <c r="B177" s="108"/>
      <c r="C177" s="108"/>
      <c r="D177" s="108"/>
      <c r="E177" s="108"/>
      <c r="F177" s="108"/>
      <c r="G177" s="108"/>
      <c r="H177" s="108"/>
      <c r="I177" s="52">
        <f>SUM(I174:I176)</f>
        <v>69000</v>
      </c>
      <c r="J177" s="63"/>
    </row>
    <row r="178" spans="1:10">
      <c r="A178" s="115" t="s">
        <v>26</v>
      </c>
      <c r="B178" s="115"/>
      <c r="C178" s="115"/>
      <c r="D178" s="115"/>
      <c r="E178" s="115"/>
      <c r="F178" s="115"/>
      <c r="G178" s="115"/>
      <c r="H178" s="115"/>
      <c r="I178" s="54">
        <f>I177+I173+I166+I140+I129+I116+I50+I24+I22+I15+I7</f>
        <v>3504384</v>
      </c>
      <c r="J178" s="64"/>
    </row>
    <row r="179" spans="1:10">
      <c r="A179" s="115" t="s">
        <v>27</v>
      </c>
      <c r="B179" s="115"/>
      <c r="C179" s="115"/>
      <c r="D179" s="115"/>
      <c r="E179" s="115"/>
      <c r="F179" s="115"/>
      <c r="G179" s="115"/>
      <c r="H179" s="115"/>
      <c r="I179" s="54">
        <f>I178*0.1</f>
        <v>350438.40000000002</v>
      </c>
      <c r="J179" s="64"/>
    </row>
    <row r="180" spans="1:10">
      <c r="A180" s="115" t="s">
        <v>28</v>
      </c>
      <c r="B180" s="115"/>
      <c r="C180" s="115"/>
      <c r="D180" s="115"/>
      <c r="E180" s="115"/>
      <c r="F180" s="115"/>
      <c r="G180" s="115"/>
      <c r="H180" s="115"/>
      <c r="I180" s="54">
        <f>(I178+I179)*0.06</f>
        <v>231289.34399999998</v>
      </c>
      <c r="J180" s="64"/>
    </row>
    <row r="181" spans="1:10">
      <c r="A181" s="115" t="s">
        <v>2</v>
      </c>
      <c r="B181" s="115"/>
      <c r="C181" s="115"/>
      <c r="D181" s="115"/>
      <c r="E181" s="115"/>
      <c r="F181" s="115"/>
      <c r="G181" s="115"/>
      <c r="H181" s="115"/>
      <c r="I181" s="54">
        <f>SUM(I178:I180)</f>
        <v>4086111.7439999999</v>
      </c>
      <c r="J181" s="64"/>
    </row>
  </sheetData>
  <mergeCells count="33">
    <mergeCell ref="A15:H15"/>
    <mergeCell ref="B6:C6"/>
    <mergeCell ref="A7:H7"/>
    <mergeCell ref="A8:A14"/>
    <mergeCell ref="B8:B9"/>
    <mergeCell ref="B13:B14"/>
    <mergeCell ref="A16:A21"/>
    <mergeCell ref="B16:B21"/>
    <mergeCell ref="A22:H22"/>
    <mergeCell ref="A24:H24"/>
    <mergeCell ref="A25:A49"/>
    <mergeCell ref="B47:B48"/>
    <mergeCell ref="A173:H173"/>
    <mergeCell ref="A50:H50"/>
    <mergeCell ref="A51:A115"/>
    <mergeCell ref="A116:H116"/>
    <mergeCell ref="A117:A128"/>
    <mergeCell ref="A129:H129"/>
    <mergeCell ref="A130:A139"/>
    <mergeCell ref="B130:B132"/>
    <mergeCell ref="A140:H140"/>
    <mergeCell ref="A141:A165"/>
    <mergeCell ref="B141:B143"/>
    <mergeCell ref="A166:H166"/>
    <mergeCell ref="A167:A172"/>
    <mergeCell ref="A180:H180"/>
    <mergeCell ref="A181:H181"/>
    <mergeCell ref="A174:A176"/>
    <mergeCell ref="B175:B176"/>
    <mergeCell ref="J175:J176"/>
    <mergeCell ref="A177:H177"/>
    <mergeCell ref="A178:H178"/>
    <mergeCell ref="A179:H179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160" zoomScale="80" zoomScaleNormal="80" zoomScalePageLayoutView="80" workbookViewId="0">
      <selection activeCell="C14" sqref="C14"/>
    </sheetView>
  </sheetViews>
  <sheetFormatPr defaultColWidth="46.77734375" defaultRowHeight="13.8" outlineLevelCol="1"/>
  <cols>
    <col min="1" max="1" width="34.44140625" customWidth="1"/>
    <col min="2" max="2" width="34.6640625" customWidth="1"/>
    <col min="3" max="3" width="43.33203125" customWidth="1"/>
    <col min="4" max="4" width="6.6640625" customWidth="1"/>
    <col min="5" max="5" width="8.44140625" customWidth="1"/>
    <col min="6" max="6" width="9.109375" customWidth="1"/>
    <col min="7" max="7" width="7.77734375" customWidth="1"/>
    <col min="8" max="8" width="14.77734375" customWidth="1"/>
    <col min="9" max="9" width="17.33203125" customWidth="1"/>
    <col min="10" max="10" width="25.6640625" customWidth="1"/>
    <col min="11" max="11" width="46.77734375" outlineLevel="1"/>
  </cols>
  <sheetData>
    <row r="1" spans="1:10">
      <c r="A1" s="33" t="s">
        <v>113</v>
      </c>
      <c r="B1" s="34"/>
      <c r="C1" s="34"/>
      <c r="D1" s="45"/>
      <c r="E1" s="45"/>
      <c r="F1" s="46"/>
      <c r="G1" s="46"/>
      <c r="H1" s="47"/>
      <c r="I1" s="47"/>
      <c r="J1" s="46"/>
    </row>
    <row r="2" spans="1:10">
      <c r="A2" s="33" t="s">
        <v>315</v>
      </c>
      <c r="B2" s="34"/>
      <c r="C2" s="34"/>
      <c r="D2" s="45"/>
      <c r="E2" s="45"/>
      <c r="F2" s="46"/>
      <c r="G2" s="46"/>
      <c r="H2" s="47"/>
      <c r="I2" s="47"/>
      <c r="J2" s="46"/>
    </row>
    <row r="3" spans="1:10">
      <c r="A3" s="33" t="s">
        <v>88</v>
      </c>
      <c r="B3" s="34"/>
      <c r="C3" s="34"/>
      <c r="D3" s="45"/>
      <c r="E3" s="45"/>
      <c r="F3" s="46"/>
      <c r="G3" s="46"/>
      <c r="H3" s="47"/>
      <c r="I3" s="47"/>
      <c r="J3" s="46"/>
    </row>
    <row r="4" spans="1:10">
      <c r="A4" s="33" t="s">
        <v>316</v>
      </c>
      <c r="B4" s="34"/>
      <c r="C4" s="34"/>
      <c r="D4" s="45"/>
      <c r="E4" s="45"/>
      <c r="F4" s="46"/>
      <c r="G4" s="46"/>
      <c r="H4" s="47"/>
      <c r="I4" s="47"/>
      <c r="J4" s="46"/>
    </row>
    <row r="5" spans="1:10">
      <c r="A5" s="10" t="s">
        <v>126</v>
      </c>
      <c r="B5" s="23" t="s">
        <v>0</v>
      </c>
      <c r="C5" s="23" t="s">
        <v>245</v>
      </c>
      <c r="D5" s="23" t="s">
        <v>118</v>
      </c>
      <c r="E5" s="23" t="s">
        <v>115</v>
      </c>
      <c r="F5" s="10" t="s">
        <v>1</v>
      </c>
      <c r="G5" s="10" t="s">
        <v>115</v>
      </c>
      <c r="H5" s="39" t="s">
        <v>117</v>
      </c>
      <c r="I5" s="39" t="s">
        <v>2</v>
      </c>
      <c r="J5" s="10" t="s">
        <v>3</v>
      </c>
    </row>
    <row r="6" spans="1:10">
      <c r="A6" s="11" t="s">
        <v>114</v>
      </c>
      <c r="B6" s="101" t="s">
        <v>244</v>
      </c>
      <c r="C6" s="102"/>
      <c r="D6" s="15">
        <v>1</v>
      </c>
      <c r="E6" s="15" t="s">
        <v>119</v>
      </c>
      <c r="F6" s="8">
        <v>1</v>
      </c>
      <c r="G6" s="8" t="s">
        <v>120</v>
      </c>
      <c r="H6" s="40">
        <f>机票明细!E44</f>
        <v>767000</v>
      </c>
      <c r="I6" s="40">
        <f>D6*F6*H6</f>
        <v>767000</v>
      </c>
      <c r="J6" s="8"/>
    </row>
    <row r="7" spans="1:10">
      <c r="A7" s="108"/>
      <c r="B7" s="108"/>
      <c r="C7" s="108"/>
      <c r="D7" s="108"/>
      <c r="E7" s="108"/>
      <c r="F7" s="108"/>
      <c r="G7" s="108"/>
      <c r="H7" s="108"/>
      <c r="I7" s="52">
        <f>I6</f>
        <v>767000</v>
      </c>
      <c r="J7" s="9"/>
    </row>
    <row r="8" spans="1:10">
      <c r="A8" s="103" t="s">
        <v>305</v>
      </c>
      <c r="B8" s="103" t="s">
        <v>288</v>
      </c>
      <c r="C8" s="48" t="s">
        <v>285</v>
      </c>
      <c r="D8" s="49">
        <v>83</v>
      </c>
      <c r="E8" s="27" t="s">
        <v>121</v>
      </c>
      <c r="F8" s="28">
        <v>4</v>
      </c>
      <c r="G8" s="27" t="s">
        <v>122</v>
      </c>
      <c r="H8" s="50">
        <v>800</v>
      </c>
      <c r="I8" s="41">
        <f>D8*F8*H8</f>
        <v>265600</v>
      </c>
      <c r="J8" s="29"/>
    </row>
    <row r="9" spans="1:10">
      <c r="A9" s="104"/>
      <c r="B9" s="104"/>
      <c r="C9" s="48" t="s">
        <v>286</v>
      </c>
      <c r="D9" s="49">
        <v>52</v>
      </c>
      <c r="E9" s="27" t="s">
        <v>121</v>
      </c>
      <c r="F9" s="28">
        <v>4</v>
      </c>
      <c r="G9" s="27" t="s">
        <v>122</v>
      </c>
      <c r="H9" s="50">
        <v>700</v>
      </c>
      <c r="I9" s="41">
        <f t="shared" ref="I9:I14" si="0">D9*F9*H9</f>
        <v>145600</v>
      </c>
      <c r="J9" s="29"/>
    </row>
    <row r="10" spans="1:10">
      <c r="A10" s="104"/>
      <c r="B10" s="29" t="s">
        <v>264</v>
      </c>
      <c r="C10" s="51" t="s">
        <v>265</v>
      </c>
      <c r="D10" s="49">
        <v>7</v>
      </c>
      <c r="E10" s="27" t="s">
        <v>266</v>
      </c>
      <c r="F10" s="28">
        <v>1</v>
      </c>
      <c r="G10" s="27"/>
      <c r="H10" s="50">
        <v>800</v>
      </c>
      <c r="I10" s="41">
        <f t="shared" si="0"/>
        <v>5600</v>
      </c>
      <c r="J10" s="29"/>
    </row>
    <row r="11" spans="1:10">
      <c r="A11" s="104"/>
      <c r="B11" s="29" t="s">
        <v>261</v>
      </c>
      <c r="C11" s="48" t="s">
        <v>262</v>
      </c>
      <c r="D11" s="49">
        <v>1</v>
      </c>
      <c r="E11" s="27" t="s">
        <v>263</v>
      </c>
      <c r="F11" s="28">
        <v>1</v>
      </c>
      <c r="G11" s="27" t="s">
        <v>263</v>
      </c>
      <c r="H11" s="50">
        <v>70000</v>
      </c>
      <c r="I11" s="41">
        <f t="shared" si="0"/>
        <v>70000</v>
      </c>
      <c r="J11" s="29"/>
    </row>
    <row r="12" spans="1:10">
      <c r="A12" s="104"/>
      <c r="B12" s="35" t="s">
        <v>290</v>
      </c>
      <c r="C12" s="48" t="s">
        <v>372</v>
      </c>
      <c r="D12" s="49">
        <v>1</v>
      </c>
      <c r="E12" s="27" t="s">
        <v>296</v>
      </c>
      <c r="F12" s="28">
        <v>1</v>
      </c>
      <c r="G12" s="27" t="s">
        <v>297</v>
      </c>
      <c r="H12" s="50">
        <v>90000</v>
      </c>
      <c r="I12" s="41">
        <f t="shared" si="0"/>
        <v>90000</v>
      </c>
      <c r="J12" s="29"/>
    </row>
    <row r="13" spans="1:10">
      <c r="A13" s="104"/>
      <c r="B13" s="103" t="s">
        <v>291</v>
      </c>
      <c r="C13" s="48" t="s">
        <v>309</v>
      </c>
      <c r="D13" s="49">
        <v>2</v>
      </c>
      <c r="E13" s="27" t="s">
        <v>296</v>
      </c>
      <c r="F13" s="28">
        <v>1</v>
      </c>
      <c r="G13" s="27" t="s">
        <v>297</v>
      </c>
      <c r="H13" s="50">
        <v>15000</v>
      </c>
      <c r="I13" s="41">
        <f t="shared" si="0"/>
        <v>30000</v>
      </c>
      <c r="J13" s="29"/>
    </row>
    <row r="14" spans="1:10">
      <c r="A14" s="105"/>
      <c r="B14" s="105"/>
      <c r="C14" s="25" t="s">
        <v>307</v>
      </c>
      <c r="D14" s="26">
        <v>4</v>
      </c>
      <c r="E14" s="27" t="s">
        <v>294</v>
      </c>
      <c r="F14" s="28">
        <v>1</v>
      </c>
      <c r="G14" s="27" t="s">
        <v>308</v>
      </c>
      <c r="H14" s="41">
        <v>7000</v>
      </c>
      <c r="I14" s="41">
        <f t="shared" si="0"/>
        <v>28000</v>
      </c>
      <c r="J14" s="29"/>
    </row>
    <row r="15" spans="1:10">
      <c r="A15" s="108" t="s">
        <v>130</v>
      </c>
      <c r="B15" s="108"/>
      <c r="C15" s="108"/>
      <c r="D15" s="108"/>
      <c r="E15" s="108"/>
      <c r="F15" s="108"/>
      <c r="G15" s="108"/>
      <c r="H15" s="108"/>
      <c r="I15" s="52">
        <f>SUM(I8:I14)</f>
        <v>634800</v>
      </c>
      <c r="J15" s="9"/>
    </row>
    <row r="16" spans="1:10">
      <c r="A16" s="103" t="s">
        <v>127</v>
      </c>
      <c r="B16" s="103" t="s">
        <v>306</v>
      </c>
      <c r="C16" s="24" t="s">
        <v>254</v>
      </c>
      <c r="D16" s="26">
        <v>23</v>
      </c>
      <c r="E16" s="27" t="s">
        <v>128</v>
      </c>
      <c r="F16" s="28">
        <v>1</v>
      </c>
      <c r="G16" s="27" t="s">
        <v>124</v>
      </c>
      <c r="H16" s="41">
        <v>4500</v>
      </c>
      <c r="I16" s="41">
        <f t="shared" ref="I16:I21" si="1">D16*F16*H16</f>
        <v>103500</v>
      </c>
      <c r="J16" s="22"/>
    </row>
    <row r="17" spans="1:10">
      <c r="A17" s="104"/>
      <c r="B17" s="104"/>
      <c r="C17" s="24" t="s">
        <v>299</v>
      </c>
      <c r="D17" s="26">
        <v>220</v>
      </c>
      <c r="E17" s="27" t="s">
        <v>283</v>
      </c>
      <c r="F17" s="28">
        <v>2</v>
      </c>
      <c r="G17" s="27" t="s">
        <v>300</v>
      </c>
      <c r="H17" s="41">
        <v>158</v>
      </c>
      <c r="I17" s="41">
        <f t="shared" si="1"/>
        <v>69520</v>
      </c>
      <c r="J17" s="22"/>
    </row>
    <row r="18" spans="1:10">
      <c r="A18" s="104"/>
      <c r="B18" s="104"/>
      <c r="C18" s="24" t="s">
        <v>301</v>
      </c>
      <c r="D18" s="26">
        <v>220</v>
      </c>
      <c r="E18" s="27" t="s">
        <v>283</v>
      </c>
      <c r="F18" s="28">
        <v>4</v>
      </c>
      <c r="G18" s="27" t="s">
        <v>300</v>
      </c>
      <c r="H18" s="41">
        <v>50</v>
      </c>
      <c r="I18" s="41">
        <f t="shared" si="1"/>
        <v>44000</v>
      </c>
      <c r="J18" s="22"/>
    </row>
    <row r="19" spans="1:10">
      <c r="A19" s="104"/>
      <c r="B19" s="104"/>
      <c r="C19" s="24" t="s">
        <v>302</v>
      </c>
      <c r="D19" s="26">
        <v>1</v>
      </c>
      <c r="E19" s="27" t="s">
        <v>284</v>
      </c>
      <c r="F19" s="28">
        <v>1</v>
      </c>
      <c r="G19" s="27" t="s">
        <v>300</v>
      </c>
      <c r="H19" s="41">
        <v>20000</v>
      </c>
      <c r="I19" s="41">
        <f t="shared" si="1"/>
        <v>20000</v>
      </c>
      <c r="J19" s="22"/>
    </row>
    <row r="20" spans="1:10">
      <c r="A20" s="104"/>
      <c r="B20" s="104"/>
      <c r="C20" s="24" t="s">
        <v>365</v>
      </c>
      <c r="D20" s="26">
        <v>100</v>
      </c>
      <c r="E20" s="27" t="s">
        <v>366</v>
      </c>
      <c r="F20" s="28">
        <v>1</v>
      </c>
      <c r="G20" s="27" t="s">
        <v>367</v>
      </c>
      <c r="H20" s="41">
        <v>198</v>
      </c>
      <c r="I20" s="41">
        <f t="shared" si="1"/>
        <v>19800</v>
      </c>
      <c r="J20" s="22"/>
    </row>
    <row r="21" spans="1:10">
      <c r="A21" s="105"/>
      <c r="B21" s="105"/>
      <c r="C21" s="24" t="s">
        <v>255</v>
      </c>
      <c r="D21" s="26">
        <v>1</v>
      </c>
      <c r="E21" s="27" t="s">
        <v>256</v>
      </c>
      <c r="F21" s="28">
        <v>1</v>
      </c>
      <c r="G21" s="27" t="s">
        <v>257</v>
      </c>
      <c r="H21" s="41">
        <v>4000</v>
      </c>
      <c r="I21" s="41">
        <f t="shared" si="1"/>
        <v>4000</v>
      </c>
      <c r="J21" s="22"/>
    </row>
    <row r="22" spans="1:10">
      <c r="A22" s="108" t="s">
        <v>129</v>
      </c>
      <c r="B22" s="108"/>
      <c r="C22" s="108"/>
      <c r="D22" s="108"/>
      <c r="E22" s="108"/>
      <c r="F22" s="108"/>
      <c r="G22" s="108"/>
      <c r="H22" s="108"/>
      <c r="I22" s="52">
        <f>SUM(I16:I21)</f>
        <v>260820</v>
      </c>
      <c r="J22" s="9"/>
    </row>
    <row r="23" spans="1:10">
      <c r="A23" s="30" t="s">
        <v>131</v>
      </c>
      <c r="B23" s="35" t="s">
        <v>133</v>
      </c>
      <c r="C23" s="25" t="s">
        <v>134</v>
      </c>
      <c r="D23" s="26">
        <v>220</v>
      </c>
      <c r="E23" s="27" t="s">
        <v>123</v>
      </c>
      <c r="F23" s="28">
        <v>1</v>
      </c>
      <c r="G23" s="27" t="s">
        <v>124</v>
      </c>
      <c r="H23" s="41">
        <v>268</v>
      </c>
      <c r="I23" s="41">
        <f t="shared" ref="I23" si="2">D23*F23*H23</f>
        <v>58960</v>
      </c>
      <c r="J23" s="29"/>
    </row>
    <row r="24" spans="1:10">
      <c r="A24" s="108" t="s">
        <v>132</v>
      </c>
      <c r="B24" s="108"/>
      <c r="C24" s="108"/>
      <c r="D24" s="108"/>
      <c r="E24" s="108"/>
      <c r="F24" s="108"/>
      <c r="G24" s="108"/>
      <c r="H24" s="108"/>
      <c r="I24" s="52">
        <f>SUM(I23:I23)</f>
        <v>58960</v>
      </c>
      <c r="J24" s="9"/>
    </row>
    <row r="25" spans="1:10" ht="13.95" customHeight="1">
      <c r="A25" s="106" t="s">
        <v>194</v>
      </c>
      <c r="B25" s="4" t="s">
        <v>279</v>
      </c>
      <c r="C25" s="4"/>
      <c r="D25" s="16"/>
      <c r="E25" s="16"/>
      <c r="F25" s="5"/>
      <c r="G25" s="5"/>
      <c r="H25" s="42"/>
      <c r="I25" s="42"/>
      <c r="J25" s="5"/>
    </row>
    <row r="26" spans="1:10">
      <c r="A26" s="106"/>
      <c r="B26" s="57" t="s">
        <v>318</v>
      </c>
      <c r="C26" s="57" t="s">
        <v>320</v>
      </c>
      <c r="D26" s="56">
        <v>1</v>
      </c>
      <c r="E26" s="56" t="s">
        <v>319</v>
      </c>
      <c r="F26" s="56">
        <v>1</v>
      </c>
      <c r="G26" s="56"/>
      <c r="H26" s="40">
        <v>12000</v>
      </c>
      <c r="I26" s="40">
        <f>D26*F26*H26</f>
        <v>12000</v>
      </c>
      <c r="J26" s="8"/>
    </row>
    <row r="27" spans="1:10">
      <c r="A27" s="106"/>
      <c r="B27" s="57" t="s">
        <v>280</v>
      </c>
      <c r="C27" s="57" t="s">
        <v>321</v>
      </c>
      <c r="D27" s="56">
        <v>1</v>
      </c>
      <c r="E27" s="56" t="s">
        <v>91</v>
      </c>
      <c r="F27" s="11">
        <v>4</v>
      </c>
      <c r="G27" s="56" t="s">
        <v>138</v>
      </c>
      <c r="H27" s="40">
        <v>8000</v>
      </c>
      <c r="I27" s="40">
        <f t="shared" ref="I27:I28" si="3">D27*F27*H27</f>
        <v>32000</v>
      </c>
      <c r="J27" s="8"/>
    </row>
    <row r="28" spans="1:10">
      <c r="A28" s="106"/>
      <c r="B28" s="57" t="s">
        <v>135</v>
      </c>
      <c r="C28" s="57" t="s">
        <v>322</v>
      </c>
      <c r="D28" s="56">
        <v>5</v>
      </c>
      <c r="E28" s="56" t="s">
        <v>92</v>
      </c>
      <c r="F28" s="11">
        <v>1</v>
      </c>
      <c r="G28" s="56"/>
      <c r="H28" s="40">
        <v>800</v>
      </c>
      <c r="I28" s="40">
        <f t="shared" si="3"/>
        <v>4000</v>
      </c>
      <c r="J28" s="8"/>
    </row>
    <row r="29" spans="1:10">
      <c r="A29" s="106"/>
      <c r="B29" s="4" t="s">
        <v>93</v>
      </c>
      <c r="C29" s="4"/>
      <c r="D29" s="16"/>
      <c r="E29" s="16"/>
      <c r="F29" s="5"/>
      <c r="G29" s="5"/>
      <c r="H29" s="42"/>
      <c r="I29" s="42"/>
      <c r="J29" s="5"/>
    </row>
    <row r="30" spans="1:10" ht="27.6">
      <c r="A30" s="106"/>
      <c r="B30" s="57" t="s">
        <v>345</v>
      </c>
      <c r="C30" s="57" t="s">
        <v>323</v>
      </c>
      <c r="D30" s="56">
        <v>1</v>
      </c>
      <c r="E30" s="56" t="s">
        <v>94</v>
      </c>
      <c r="F30" s="11">
        <v>1</v>
      </c>
      <c r="G30" s="56"/>
      <c r="H30" s="40">
        <v>15000</v>
      </c>
      <c r="I30" s="40">
        <f>D30*F30*H30</f>
        <v>15000</v>
      </c>
      <c r="J30" s="8"/>
    </row>
    <row r="31" spans="1:10">
      <c r="A31" s="106"/>
      <c r="B31" s="57" t="s">
        <v>343</v>
      </c>
      <c r="C31" s="57" t="s">
        <v>95</v>
      </c>
      <c r="D31" s="56">
        <v>56</v>
      </c>
      <c r="E31" s="56" t="s">
        <v>89</v>
      </c>
      <c r="F31" s="11">
        <v>1</v>
      </c>
      <c r="G31" s="56"/>
      <c r="H31" s="40">
        <v>50</v>
      </c>
      <c r="I31" s="40">
        <f t="shared" ref="I31:I37" si="4">D31*F31*H31</f>
        <v>2800</v>
      </c>
      <c r="J31" s="8"/>
    </row>
    <row r="32" spans="1:10">
      <c r="A32" s="106"/>
      <c r="B32" s="57" t="s">
        <v>112</v>
      </c>
      <c r="C32" s="57" t="s">
        <v>324</v>
      </c>
      <c r="D32" s="56">
        <v>1</v>
      </c>
      <c r="E32" s="56" t="s">
        <v>92</v>
      </c>
      <c r="F32" s="11">
        <v>1</v>
      </c>
      <c r="G32" s="56"/>
      <c r="H32" s="40">
        <v>13000</v>
      </c>
      <c r="I32" s="40">
        <f t="shared" si="4"/>
        <v>13000</v>
      </c>
      <c r="J32" s="8"/>
    </row>
    <row r="33" spans="1:10" ht="27.6">
      <c r="A33" s="106"/>
      <c r="B33" s="57" t="s">
        <v>346</v>
      </c>
      <c r="C33" s="57" t="s">
        <v>96</v>
      </c>
      <c r="D33" s="56">
        <v>2</v>
      </c>
      <c r="E33" s="56" t="s">
        <v>91</v>
      </c>
      <c r="F33" s="11">
        <v>1</v>
      </c>
      <c r="G33" s="56"/>
      <c r="H33" s="40">
        <v>6000</v>
      </c>
      <c r="I33" s="40">
        <f t="shared" si="4"/>
        <v>12000</v>
      </c>
      <c r="J33" s="8"/>
    </row>
    <row r="34" spans="1:10">
      <c r="A34" s="106"/>
      <c r="B34" s="57" t="s">
        <v>325</v>
      </c>
      <c r="C34" s="57" t="s">
        <v>90</v>
      </c>
      <c r="D34" s="56">
        <v>1</v>
      </c>
      <c r="E34" s="56" t="s">
        <v>319</v>
      </c>
      <c r="F34" s="11">
        <v>1</v>
      </c>
      <c r="G34" s="56"/>
      <c r="H34" s="40">
        <v>6000</v>
      </c>
      <c r="I34" s="40">
        <f t="shared" si="4"/>
        <v>6000</v>
      </c>
      <c r="J34" s="8"/>
    </row>
    <row r="35" spans="1:10">
      <c r="A35" s="106"/>
      <c r="B35" s="57" t="s">
        <v>270</v>
      </c>
      <c r="C35" s="57"/>
      <c r="D35" s="56">
        <v>1</v>
      </c>
      <c r="E35" s="56" t="s">
        <v>136</v>
      </c>
      <c r="F35" s="11">
        <v>1</v>
      </c>
      <c r="G35" s="56"/>
      <c r="H35" s="40">
        <v>10000</v>
      </c>
      <c r="I35" s="40">
        <f t="shared" si="4"/>
        <v>10000</v>
      </c>
      <c r="J35" s="8"/>
    </row>
    <row r="36" spans="1:10">
      <c r="A36" s="106"/>
      <c r="B36" s="57" t="s">
        <v>272</v>
      </c>
      <c r="C36" s="57"/>
      <c r="D36" s="56">
        <v>1</v>
      </c>
      <c r="E36" s="56" t="s">
        <v>136</v>
      </c>
      <c r="F36" s="11">
        <v>1</v>
      </c>
      <c r="G36" s="56"/>
      <c r="H36" s="40">
        <v>15000</v>
      </c>
      <c r="I36" s="40">
        <f t="shared" si="4"/>
        <v>15000</v>
      </c>
      <c r="J36" s="8"/>
    </row>
    <row r="37" spans="1:10">
      <c r="A37" s="106"/>
      <c r="B37" s="57" t="s">
        <v>271</v>
      </c>
      <c r="C37" s="57"/>
      <c r="D37" s="56">
        <v>1</v>
      </c>
      <c r="E37" s="56" t="s">
        <v>136</v>
      </c>
      <c r="F37" s="11">
        <v>1</v>
      </c>
      <c r="G37" s="56"/>
      <c r="H37" s="40">
        <v>10000</v>
      </c>
      <c r="I37" s="40">
        <f t="shared" si="4"/>
        <v>10000</v>
      </c>
      <c r="J37" s="8"/>
    </row>
    <row r="38" spans="1:10">
      <c r="A38" s="106"/>
      <c r="B38" s="4" t="s">
        <v>97</v>
      </c>
      <c r="C38" s="4"/>
      <c r="D38" s="16"/>
      <c r="E38" s="16"/>
      <c r="F38" s="5"/>
      <c r="G38" s="5"/>
      <c r="H38" s="42"/>
      <c r="I38" s="42"/>
      <c r="J38" s="5"/>
    </row>
    <row r="39" spans="1:10">
      <c r="A39" s="106"/>
      <c r="B39" s="57" t="s">
        <v>326</v>
      </c>
      <c r="C39" s="57" t="s">
        <v>98</v>
      </c>
      <c r="D39" s="56">
        <v>108</v>
      </c>
      <c r="E39" s="56" t="s">
        <v>89</v>
      </c>
      <c r="F39" s="11">
        <v>1</v>
      </c>
      <c r="G39" s="56"/>
      <c r="H39" s="40">
        <v>120</v>
      </c>
      <c r="I39" s="40">
        <f>H39*D39*F39</f>
        <v>12960</v>
      </c>
      <c r="J39" s="8"/>
    </row>
    <row r="40" spans="1:10">
      <c r="A40" s="106"/>
      <c r="B40" s="57" t="s">
        <v>110</v>
      </c>
      <c r="C40" s="57" t="s">
        <v>99</v>
      </c>
      <c r="D40" s="56">
        <v>108</v>
      </c>
      <c r="E40" s="56" t="s">
        <v>89</v>
      </c>
      <c r="F40" s="11">
        <v>1</v>
      </c>
      <c r="G40" s="56"/>
      <c r="H40" s="40">
        <v>50</v>
      </c>
      <c r="I40" s="40">
        <f t="shared" ref="I40:I45" si="5">H40*D40*F40</f>
        <v>5400</v>
      </c>
      <c r="J40" s="8"/>
    </row>
    <row r="41" spans="1:10">
      <c r="A41" s="106"/>
      <c r="B41" s="57" t="s">
        <v>111</v>
      </c>
      <c r="C41" s="57" t="s">
        <v>100</v>
      </c>
      <c r="D41" s="56">
        <v>120</v>
      </c>
      <c r="E41" s="56" t="s">
        <v>89</v>
      </c>
      <c r="F41" s="11">
        <v>1</v>
      </c>
      <c r="G41" s="56"/>
      <c r="H41" s="40">
        <v>25</v>
      </c>
      <c r="I41" s="40">
        <f t="shared" si="5"/>
        <v>3000</v>
      </c>
      <c r="J41" s="8"/>
    </row>
    <row r="42" spans="1:10">
      <c r="A42" s="106"/>
      <c r="B42" s="57" t="s">
        <v>273</v>
      </c>
      <c r="C42" s="57" t="s">
        <v>101</v>
      </c>
      <c r="D42" s="56">
        <v>1</v>
      </c>
      <c r="E42" s="56" t="s">
        <v>94</v>
      </c>
      <c r="F42" s="11">
        <v>1</v>
      </c>
      <c r="G42" s="56"/>
      <c r="H42" s="40">
        <v>8000</v>
      </c>
      <c r="I42" s="40">
        <f t="shared" si="5"/>
        <v>8000</v>
      </c>
      <c r="J42" s="8"/>
    </row>
    <row r="43" spans="1:10">
      <c r="A43" s="106"/>
      <c r="B43" s="57" t="s">
        <v>327</v>
      </c>
      <c r="C43" s="57" t="s">
        <v>102</v>
      </c>
      <c r="D43" s="56">
        <v>1</v>
      </c>
      <c r="E43" s="56" t="s">
        <v>94</v>
      </c>
      <c r="F43" s="11">
        <v>1</v>
      </c>
      <c r="G43" s="56"/>
      <c r="H43" s="40">
        <v>12000</v>
      </c>
      <c r="I43" s="40">
        <f t="shared" si="5"/>
        <v>12000</v>
      </c>
      <c r="J43" s="8"/>
    </row>
    <row r="44" spans="1:10">
      <c r="A44" s="106"/>
      <c r="B44" s="57" t="s">
        <v>328</v>
      </c>
      <c r="C44" s="57" t="s">
        <v>103</v>
      </c>
      <c r="D44" s="56">
        <v>25.5</v>
      </c>
      <c r="E44" s="56" t="s">
        <v>89</v>
      </c>
      <c r="F44" s="11">
        <v>1</v>
      </c>
      <c r="G44" s="56"/>
      <c r="H44" s="40">
        <v>220</v>
      </c>
      <c r="I44" s="40">
        <f t="shared" si="5"/>
        <v>5610</v>
      </c>
      <c r="J44" s="8"/>
    </row>
    <row r="45" spans="1:10">
      <c r="A45" s="106"/>
      <c r="B45" s="57" t="s">
        <v>329</v>
      </c>
      <c r="C45" s="57" t="s">
        <v>330</v>
      </c>
      <c r="D45" s="56">
        <v>1</v>
      </c>
      <c r="E45" s="56" t="s">
        <v>319</v>
      </c>
      <c r="F45" s="11">
        <v>1</v>
      </c>
      <c r="G45" s="56"/>
      <c r="H45" s="40">
        <v>20000</v>
      </c>
      <c r="I45" s="40">
        <f t="shared" si="5"/>
        <v>20000</v>
      </c>
      <c r="J45" s="8"/>
    </row>
    <row r="46" spans="1:10">
      <c r="A46" s="106"/>
      <c r="B46" s="4" t="s">
        <v>104</v>
      </c>
      <c r="C46" s="4"/>
      <c r="D46" s="16"/>
      <c r="E46" s="16"/>
      <c r="F46" s="5"/>
      <c r="G46" s="5"/>
      <c r="H46" s="42"/>
      <c r="I46" s="42"/>
      <c r="J46" s="5"/>
    </row>
    <row r="47" spans="1:10">
      <c r="A47" s="106"/>
      <c r="B47" s="107" t="s">
        <v>105</v>
      </c>
      <c r="C47" s="20" t="s">
        <v>106</v>
      </c>
      <c r="D47" s="15">
        <v>1</v>
      </c>
      <c r="E47" s="8" t="s">
        <v>94</v>
      </c>
      <c r="F47" s="11">
        <v>1</v>
      </c>
      <c r="G47" s="8"/>
      <c r="H47" s="40">
        <v>16000</v>
      </c>
      <c r="I47" s="40">
        <f>D47*F47*H47</f>
        <v>16000</v>
      </c>
      <c r="J47" s="8"/>
    </row>
    <row r="48" spans="1:10">
      <c r="A48" s="106"/>
      <c r="B48" s="107"/>
      <c r="C48" s="20" t="s">
        <v>107</v>
      </c>
      <c r="D48" s="15">
        <v>1</v>
      </c>
      <c r="E48" s="8" t="s">
        <v>94</v>
      </c>
      <c r="F48" s="11">
        <v>1</v>
      </c>
      <c r="G48" s="8"/>
      <c r="H48" s="40">
        <v>6000</v>
      </c>
      <c r="I48" s="40">
        <f t="shared" ref="I48:I49" si="6">D48*F48*H48</f>
        <v>6000</v>
      </c>
      <c r="J48" s="8"/>
    </row>
    <row r="49" spans="1:10">
      <c r="A49" s="106"/>
      <c r="B49" s="20" t="s">
        <v>108</v>
      </c>
      <c r="C49" s="20" t="s">
        <v>109</v>
      </c>
      <c r="D49" s="15">
        <v>1</v>
      </c>
      <c r="E49" s="8" t="s">
        <v>94</v>
      </c>
      <c r="F49" s="11">
        <v>1</v>
      </c>
      <c r="G49" s="8"/>
      <c r="H49" s="40">
        <v>45000</v>
      </c>
      <c r="I49" s="40">
        <f t="shared" si="6"/>
        <v>45000</v>
      </c>
      <c r="J49" s="8"/>
    </row>
    <row r="50" spans="1:10">
      <c r="A50" s="108" t="s">
        <v>25</v>
      </c>
      <c r="B50" s="108"/>
      <c r="C50" s="108"/>
      <c r="D50" s="108"/>
      <c r="E50" s="108"/>
      <c r="F50" s="108"/>
      <c r="G50" s="108"/>
      <c r="H50" s="108"/>
      <c r="I50" s="52">
        <f>SUM(I25:I49)</f>
        <v>265770</v>
      </c>
      <c r="J50" s="9"/>
    </row>
    <row r="51" spans="1:10">
      <c r="A51" s="106" t="s">
        <v>193</v>
      </c>
      <c r="B51" s="18" t="s">
        <v>30</v>
      </c>
      <c r="C51" s="7"/>
      <c r="D51" s="13"/>
      <c r="E51" s="13"/>
      <c r="F51" s="13"/>
      <c r="G51" s="13"/>
      <c r="H51" s="43"/>
      <c r="I51" s="43"/>
      <c r="J51" s="14"/>
    </row>
    <row r="52" spans="1:10">
      <c r="A52" s="106"/>
      <c r="B52" s="20" t="s">
        <v>267</v>
      </c>
      <c r="C52" s="20"/>
      <c r="D52" s="8">
        <v>1</v>
      </c>
      <c r="E52" s="15" t="s">
        <v>136</v>
      </c>
      <c r="F52" s="11">
        <v>1</v>
      </c>
      <c r="G52" s="8"/>
      <c r="H52" s="40">
        <v>60000</v>
      </c>
      <c r="I52" s="40">
        <f>D52*F52*H52</f>
        <v>60000</v>
      </c>
      <c r="J52" s="8"/>
    </row>
    <row r="53" spans="1:10">
      <c r="A53" s="106"/>
      <c r="B53" s="20" t="s">
        <v>268</v>
      </c>
      <c r="C53" s="20"/>
      <c r="D53" s="8">
        <v>1</v>
      </c>
      <c r="E53" s="15" t="s">
        <v>269</v>
      </c>
      <c r="F53" s="11">
        <v>1</v>
      </c>
      <c r="G53" s="8"/>
      <c r="H53" s="40">
        <v>130000</v>
      </c>
      <c r="I53" s="40">
        <f t="shared" ref="I53:I65" si="7">D53*F53*H53</f>
        <v>130000</v>
      </c>
      <c r="J53" s="8"/>
    </row>
    <row r="54" spans="1:10" ht="13.95" customHeight="1">
      <c r="A54" s="106"/>
      <c r="B54" s="57" t="s">
        <v>36</v>
      </c>
      <c r="C54" s="57"/>
      <c r="D54" s="56"/>
      <c r="E54" s="15"/>
      <c r="F54" s="11"/>
      <c r="G54" s="56"/>
      <c r="H54" s="40"/>
      <c r="I54" s="40"/>
      <c r="J54" s="56"/>
    </row>
    <row r="55" spans="1:10" ht="13.95" customHeight="1">
      <c r="A55" s="106"/>
      <c r="B55" s="57" t="s">
        <v>351</v>
      </c>
      <c r="C55" s="57"/>
      <c r="D55" s="56">
        <v>10</v>
      </c>
      <c r="E55" s="15" t="s">
        <v>352</v>
      </c>
      <c r="F55" s="11">
        <v>5</v>
      </c>
      <c r="G55" s="56" t="s">
        <v>353</v>
      </c>
      <c r="H55" s="40">
        <v>700</v>
      </c>
      <c r="I55" s="40">
        <f>D55*F55*H55</f>
        <v>35000</v>
      </c>
      <c r="J55" s="56"/>
    </row>
    <row r="56" spans="1:10">
      <c r="A56" s="106"/>
      <c r="B56" s="2" t="s">
        <v>31</v>
      </c>
      <c r="C56" s="2"/>
      <c r="D56" s="8"/>
      <c r="E56" s="8"/>
      <c r="F56" s="8"/>
      <c r="G56" s="8"/>
      <c r="H56" s="40"/>
      <c r="I56" s="40">
        <f t="shared" si="7"/>
        <v>0</v>
      </c>
      <c r="J56" s="8"/>
    </row>
    <row r="57" spans="1:10" ht="27.6">
      <c r="A57" s="106"/>
      <c r="B57" s="19" t="s">
        <v>49</v>
      </c>
      <c r="C57" s="20"/>
      <c r="D57" s="8">
        <v>8</v>
      </c>
      <c r="E57" s="15" t="s">
        <v>136</v>
      </c>
      <c r="F57" s="8">
        <v>1</v>
      </c>
      <c r="G57" s="8"/>
      <c r="H57" s="40">
        <v>1000</v>
      </c>
      <c r="I57" s="40">
        <f t="shared" si="7"/>
        <v>8000</v>
      </c>
      <c r="J57" s="8"/>
    </row>
    <row r="58" spans="1:10" ht="13.95" customHeight="1">
      <c r="A58" s="106"/>
      <c r="B58" s="19" t="s">
        <v>50</v>
      </c>
      <c r="C58" s="20"/>
      <c r="D58" s="8">
        <v>1</v>
      </c>
      <c r="E58" s="15" t="s">
        <v>136</v>
      </c>
      <c r="F58" s="8">
        <v>1</v>
      </c>
      <c r="G58" s="8"/>
      <c r="H58" s="40">
        <v>1500</v>
      </c>
      <c r="I58" s="40">
        <f t="shared" si="7"/>
        <v>1500</v>
      </c>
      <c r="J58" s="8"/>
    </row>
    <row r="59" spans="1:10">
      <c r="A59" s="106"/>
      <c r="B59" s="20" t="s">
        <v>33</v>
      </c>
      <c r="C59" s="20"/>
      <c r="D59" s="8"/>
      <c r="E59" s="15"/>
      <c r="F59" s="8"/>
      <c r="G59" s="8"/>
      <c r="H59" s="40"/>
      <c r="I59" s="40">
        <f t="shared" si="7"/>
        <v>0</v>
      </c>
      <c r="J59" s="8"/>
    </row>
    <row r="60" spans="1:10" ht="27.6">
      <c r="A60" s="106"/>
      <c r="B60" s="19" t="s">
        <v>34</v>
      </c>
      <c r="C60" s="20"/>
      <c r="D60" s="8">
        <v>16</v>
      </c>
      <c r="E60" s="15" t="s">
        <v>138</v>
      </c>
      <c r="F60" s="8">
        <v>1</v>
      </c>
      <c r="G60" s="8"/>
      <c r="H60" s="40">
        <v>500</v>
      </c>
      <c r="I60" s="40">
        <f t="shared" si="7"/>
        <v>8000</v>
      </c>
      <c r="J60" s="8"/>
    </row>
    <row r="61" spans="1:10">
      <c r="A61" s="106"/>
      <c r="B61" s="19" t="s">
        <v>35</v>
      </c>
      <c r="C61" s="20"/>
      <c r="D61" s="8">
        <v>60</v>
      </c>
      <c r="E61" s="15" t="s">
        <v>138</v>
      </c>
      <c r="F61" s="8">
        <v>1</v>
      </c>
      <c r="G61" s="8"/>
      <c r="H61" s="40">
        <v>200</v>
      </c>
      <c r="I61" s="40">
        <f t="shared" si="7"/>
        <v>12000</v>
      </c>
      <c r="J61" s="8"/>
    </row>
    <row r="62" spans="1:10" ht="27.6">
      <c r="A62" s="106"/>
      <c r="B62" s="19" t="s">
        <v>51</v>
      </c>
      <c r="C62" s="20"/>
      <c r="D62" s="8">
        <v>1</v>
      </c>
      <c r="E62" s="15" t="s">
        <v>136</v>
      </c>
      <c r="F62" s="8">
        <v>1</v>
      </c>
      <c r="G62" s="8"/>
      <c r="H62" s="40">
        <v>2000</v>
      </c>
      <c r="I62" s="40">
        <f t="shared" si="7"/>
        <v>2000</v>
      </c>
      <c r="J62" s="8"/>
    </row>
    <row r="63" spans="1:10" ht="13.95" customHeight="1">
      <c r="A63" s="106"/>
      <c r="B63" s="19" t="s">
        <v>52</v>
      </c>
      <c r="C63" s="20"/>
      <c r="D63" s="8">
        <v>2</v>
      </c>
      <c r="E63" s="15" t="s">
        <v>138</v>
      </c>
      <c r="F63" s="8">
        <v>1</v>
      </c>
      <c r="G63" s="8"/>
      <c r="H63" s="40">
        <v>500</v>
      </c>
      <c r="I63" s="40">
        <f t="shared" si="7"/>
        <v>1000</v>
      </c>
      <c r="J63" s="8"/>
    </row>
    <row r="64" spans="1:10">
      <c r="A64" s="106"/>
      <c r="B64" s="19" t="s">
        <v>53</v>
      </c>
      <c r="C64" s="20"/>
      <c r="D64" s="8">
        <v>12</v>
      </c>
      <c r="E64" s="15" t="s">
        <v>139</v>
      </c>
      <c r="F64" s="8">
        <v>1</v>
      </c>
      <c r="G64" s="8"/>
      <c r="H64" s="40">
        <v>500</v>
      </c>
      <c r="I64" s="40">
        <f t="shared" si="7"/>
        <v>6000</v>
      </c>
      <c r="J64" s="8"/>
    </row>
    <row r="65" spans="1:10" ht="27.6">
      <c r="A65" s="106"/>
      <c r="B65" s="19" t="s">
        <v>54</v>
      </c>
      <c r="C65" s="20"/>
      <c r="D65" s="8">
        <v>1</v>
      </c>
      <c r="E65" s="15" t="s">
        <v>136</v>
      </c>
      <c r="F65" s="8">
        <v>1</v>
      </c>
      <c r="G65" s="8"/>
      <c r="H65" s="40">
        <v>500</v>
      </c>
      <c r="I65" s="40">
        <f t="shared" si="7"/>
        <v>500</v>
      </c>
      <c r="J65" s="8"/>
    </row>
    <row r="66" spans="1:10" ht="13.95" customHeight="1">
      <c r="A66" s="106"/>
      <c r="B66" s="4" t="s">
        <v>38</v>
      </c>
      <c r="C66" s="4"/>
      <c r="D66" s="16"/>
      <c r="E66" s="16"/>
      <c r="F66" s="5"/>
      <c r="G66" s="5"/>
      <c r="H66" s="42"/>
      <c r="I66" s="42"/>
      <c r="J66" s="5"/>
    </row>
    <row r="67" spans="1:10" ht="13.95" customHeight="1">
      <c r="A67" s="106"/>
      <c r="B67" s="20" t="s">
        <v>36</v>
      </c>
      <c r="C67" s="20"/>
      <c r="D67" s="15"/>
      <c r="E67" s="15"/>
      <c r="F67" s="8"/>
      <c r="G67" s="8"/>
      <c r="H67" s="40"/>
      <c r="I67" s="40"/>
      <c r="J67" s="8"/>
    </row>
    <row r="68" spans="1:10">
      <c r="A68" s="106"/>
      <c r="B68" s="19" t="s">
        <v>55</v>
      </c>
      <c r="C68" s="20"/>
      <c r="D68" s="8">
        <v>110</v>
      </c>
      <c r="E68" s="15" t="s">
        <v>140</v>
      </c>
      <c r="F68" s="11">
        <v>1</v>
      </c>
      <c r="G68" s="8"/>
      <c r="H68" s="40">
        <v>700</v>
      </c>
      <c r="I68" s="40">
        <f>D68*F68*H68</f>
        <v>77000</v>
      </c>
      <c r="J68" s="8"/>
    </row>
    <row r="69" spans="1:10" ht="13.95" customHeight="1">
      <c r="A69" s="106"/>
      <c r="B69" s="19" t="s">
        <v>56</v>
      </c>
      <c r="C69" s="20"/>
      <c r="D69" s="8">
        <v>3</v>
      </c>
      <c r="E69" s="15" t="s">
        <v>138</v>
      </c>
      <c r="F69" s="11">
        <v>1</v>
      </c>
      <c r="G69" s="8"/>
      <c r="H69" s="40">
        <v>2000</v>
      </c>
      <c r="I69" s="40">
        <f t="shared" ref="I69:I115" si="8">D69*F69*H69</f>
        <v>6000</v>
      </c>
      <c r="J69" s="8"/>
    </row>
    <row r="70" spans="1:10" ht="13.95" customHeight="1">
      <c r="A70" s="106"/>
      <c r="B70" s="19" t="s">
        <v>58</v>
      </c>
      <c r="C70" s="20"/>
      <c r="D70" s="8">
        <v>1</v>
      </c>
      <c r="E70" s="15" t="s">
        <v>138</v>
      </c>
      <c r="F70" s="11">
        <v>1</v>
      </c>
      <c r="G70" s="8"/>
      <c r="H70" s="40">
        <v>50000</v>
      </c>
      <c r="I70" s="40">
        <f t="shared" si="8"/>
        <v>50000</v>
      </c>
      <c r="J70" s="8"/>
    </row>
    <row r="71" spans="1:10" ht="13.95" customHeight="1">
      <c r="A71" s="106"/>
      <c r="B71" s="19" t="s">
        <v>59</v>
      </c>
      <c r="C71" s="20"/>
      <c r="D71" s="8">
        <v>1</v>
      </c>
      <c r="E71" s="15" t="s">
        <v>138</v>
      </c>
      <c r="F71" s="11">
        <v>1</v>
      </c>
      <c r="G71" s="8"/>
      <c r="H71" s="40">
        <v>15000</v>
      </c>
      <c r="I71" s="40">
        <f t="shared" si="8"/>
        <v>15000</v>
      </c>
      <c r="J71" s="8"/>
    </row>
    <row r="72" spans="1:10" ht="27.6">
      <c r="A72" s="106"/>
      <c r="B72" s="19" t="s">
        <v>39</v>
      </c>
      <c r="C72" s="20"/>
      <c r="D72" s="8">
        <v>4</v>
      </c>
      <c r="E72" s="15" t="s">
        <v>138</v>
      </c>
      <c r="F72" s="11">
        <v>1</v>
      </c>
      <c r="G72" s="8"/>
      <c r="H72" s="40">
        <v>1000</v>
      </c>
      <c r="I72" s="40">
        <f t="shared" si="8"/>
        <v>4000</v>
      </c>
      <c r="J72" s="8"/>
    </row>
    <row r="73" spans="1:10" ht="13.95" customHeight="1">
      <c r="A73" s="106"/>
      <c r="B73" s="19" t="s">
        <v>40</v>
      </c>
      <c r="C73" s="20"/>
      <c r="D73" s="8">
        <v>4</v>
      </c>
      <c r="E73" s="15" t="s">
        <v>138</v>
      </c>
      <c r="F73" s="11">
        <v>1</v>
      </c>
      <c r="G73" s="8"/>
      <c r="H73" s="40">
        <v>3000</v>
      </c>
      <c r="I73" s="40">
        <f t="shared" si="8"/>
        <v>12000</v>
      </c>
      <c r="J73" s="8"/>
    </row>
    <row r="74" spans="1:10" ht="27.6">
      <c r="A74" s="106"/>
      <c r="B74" s="19" t="s">
        <v>60</v>
      </c>
      <c r="C74" s="20"/>
      <c r="D74" s="8">
        <v>1</v>
      </c>
      <c r="E74" s="15" t="s">
        <v>138</v>
      </c>
      <c r="F74" s="11">
        <v>1</v>
      </c>
      <c r="G74" s="8"/>
      <c r="H74" s="40">
        <v>1500</v>
      </c>
      <c r="I74" s="40">
        <f t="shared" si="8"/>
        <v>1500</v>
      </c>
      <c r="J74" s="8"/>
    </row>
    <row r="75" spans="1:10" ht="13.95" customHeight="1">
      <c r="A75" s="106"/>
      <c r="B75" s="19" t="s">
        <v>41</v>
      </c>
      <c r="C75" s="20"/>
      <c r="D75" s="8">
        <v>1</v>
      </c>
      <c r="E75" s="15" t="s">
        <v>138</v>
      </c>
      <c r="F75" s="11">
        <v>1</v>
      </c>
      <c r="G75" s="8"/>
      <c r="H75" s="40">
        <v>500</v>
      </c>
      <c r="I75" s="40">
        <f t="shared" si="8"/>
        <v>500</v>
      </c>
      <c r="J75" s="8"/>
    </row>
    <row r="76" spans="1:10" ht="27.6">
      <c r="A76" s="106"/>
      <c r="B76" s="19" t="s">
        <v>61</v>
      </c>
      <c r="C76" s="20"/>
      <c r="D76" s="8">
        <v>3</v>
      </c>
      <c r="E76" s="15" t="s">
        <v>138</v>
      </c>
      <c r="F76" s="11">
        <v>1</v>
      </c>
      <c r="G76" s="8"/>
      <c r="H76" s="40">
        <v>1000</v>
      </c>
      <c r="I76" s="40">
        <f t="shared" si="8"/>
        <v>3000</v>
      </c>
      <c r="J76" s="8"/>
    </row>
    <row r="77" spans="1:10" ht="13.95" customHeight="1">
      <c r="A77" s="106"/>
      <c r="B77" s="19" t="s">
        <v>62</v>
      </c>
      <c r="C77" s="20"/>
      <c r="D77" s="8">
        <v>5</v>
      </c>
      <c r="E77" s="15" t="s">
        <v>138</v>
      </c>
      <c r="F77" s="11">
        <v>1</v>
      </c>
      <c r="G77" s="8"/>
      <c r="H77" s="40">
        <v>600</v>
      </c>
      <c r="I77" s="40">
        <f t="shared" si="8"/>
        <v>3000</v>
      </c>
      <c r="J77" s="8"/>
    </row>
    <row r="78" spans="1:10" ht="13.95" customHeight="1">
      <c r="A78" s="106"/>
      <c r="B78" s="19" t="s">
        <v>42</v>
      </c>
      <c r="C78" s="20"/>
      <c r="D78" s="8">
        <v>2</v>
      </c>
      <c r="E78" s="15" t="s">
        <v>138</v>
      </c>
      <c r="F78" s="11">
        <v>1</v>
      </c>
      <c r="G78" s="8"/>
      <c r="H78" s="40">
        <v>500</v>
      </c>
      <c r="I78" s="40">
        <f t="shared" si="8"/>
        <v>1000</v>
      </c>
      <c r="J78" s="8"/>
    </row>
    <row r="79" spans="1:10">
      <c r="A79" s="106"/>
      <c r="B79" s="19" t="s">
        <v>57</v>
      </c>
      <c r="C79" s="20"/>
      <c r="D79" s="8">
        <v>3</v>
      </c>
      <c r="E79" s="15" t="s">
        <v>138</v>
      </c>
      <c r="F79" s="11">
        <v>1</v>
      </c>
      <c r="G79" s="8"/>
      <c r="H79" s="40">
        <v>400</v>
      </c>
      <c r="I79" s="40">
        <f t="shared" si="8"/>
        <v>1200</v>
      </c>
      <c r="J79" s="8"/>
    </row>
    <row r="80" spans="1:10" ht="13.95" customHeight="1">
      <c r="A80" s="106"/>
      <c r="B80" s="19" t="s">
        <v>63</v>
      </c>
      <c r="C80" s="20"/>
      <c r="D80" s="8">
        <v>3</v>
      </c>
      <c r="E80" s="15" t="s">
        <v>138</v>
      </c>
      <c r="F80" s="11">
        <v>1</v>
      </c>
      <c r="G80" s="8"/>
      <c r="H80" s="40">
        <v>600</v>
      </c>
      <c r="I80" s="40">
        <f t="shared" si="8"/>
        <v>1800</v>
      </c>
      <c r="J80" s="8"/>
    </row>
    <row r="81" spans="1:10">
      <c r="A81" s="106"/>
      <c r="B81" s="19" t="s">
        <v>43</v>
      </c>
      <c r="C81" s="20"/>
      <c r="D81" s="8">
        <v>2</v>
      </c>
      <c r="E81" s="15" t="s">
        <v>138</v>
      </c>
      <c r="F81" s="11">
        <v>1</v>
      </c>
      <c r="G81" s="8"/>
      <c r="H81" s="40">
        <v>600</v>
      </c>
      <c r="I81" s="40">
        <f t="shared" si="8"/>
        <v>1200</v>
      </c>
      <c r="J81" s="8"/>
    </row>
    <row r="82" spans="1:10" ht="13.95" customHeight="1">
      <c r="A82" s="106"/>
      <c r="B82" s="19" t="s">
        <v>37</v>
      </c>
      <c r="C82" s="20"/>
      <c r="D82" s="8">
        <v>1</v>
      </c>
      <c r="E82" s="15" t="s">
        <v>138</v>
      </c>
      <c r="F82" s="11">
        <v>1</v>
      </c>
      <c r="G82" s="8"/>
      <c r="H82" s="40">
        <v>700</v>
      </c>
      <c r="I82" s="40">
        <f t="shared" si="8"/>
        <v>700</v>
      </c>
      <c r="J82" s="8"/>
    </row>
    <row r="83" spans="1:10" ht="13.95" customHeight="1">
      <c r="A83" s="106"/>
      <c r="B83" s="20" t="s">
        <v>31</v>
      </c>
      <c r="C83" s="20"/>
      <c r="D83" s="8"/>
      <c r="E83" s="15"/>
      <c r="F83" s="11">
        <v>1</v>
      </c>
      <c r="G83" s="8"/>
      <c r="H83" s="40"/>
      <c r="I83" s="40">
        <f t="shared" si="8"/>
        <v>0</v>
      </c>
      <c r="J83" s="8"/>
    </row>
    <row r="84" spans="1:10" ht="13.95" customHeight="1">
      <c r="A84" s="106"/>
      <c r="B84" s="19" t="s">
        <v>64</v>
      </c>
      <c r="C84" s="20"/>
      <c r="D84" s="8">
        <v>8</v>
      </c>
      <c r="E84" s="15" t="s">
        <v>141</v>
      </c>
      <c r="F84" s="11">
        <v>1</v>
      </c>
      <c r="G84" s="8"/>
      <c r="H84" s="40">
        <v>1500</v>
      </c>
      <c r="I84" s="40">
        <f t="shared" si="8"/>
        <v>12000</v>
      </c>
      <c r="J84" s="8"/>
    </row>
    <row r="85" spans="1:10" ht="13.95" customHeight="1">
      <c r="A85" s="106"/>
      <c r="B85" s="19" t="s">
        <v>65</v>
      </c>
      <c r="C85" s="20"/>
      <c r="D85" s="8">
        <v>4</v>
      </c>
      <c r="E85" s="15" t="s">
        <v>141</v>
      </c>
      <c r="F85" s="11">
        <v>1</v>
      </c>
      <c r="G85" s="8"/>
      <c r="H85" s="40">
        <v>1500</v>
      </c>
      <c r="I85" s="40">
        <f t="shared" si="8"/>
        <v>6000</v>
      </c>
      <c r="J85" s="8"/>
    </row>
    <row r="86" spans="1:10" ht="13.95" customHeight="1">
      <c r="A86" s="106"/>
      <c r="B86" s="19" t="s">
        <v>66</v>
      </c>
      <c r="C86" s="20"/>
      <c r="D86" s="8">
        <v>4</v>
      </c>
      <c r="E86" s="15" t="s">
        <v>141</v>
      </c>
      <c r="F86" s="11">
        <v>1</v>
      </c>
      <c r="G86" s="8"/>
      <c r="H86" s="40">
        <v>1000</v>
      </c>
      <c r="I86" s="40">
        <f t="shared" si="8"/>
        <v>4000</v>
      </c>
      <c r="J86" s="8"/>
    </row>
    <row r="87" spans="1:10" ht="13.95" customHeight="1">
      <c r="A87" s="106"/>
      <c r="B87" s="19" t="s">
        <v>67</v>
      </c>
      <c r="C87" s="20"/>
      <c r="D87" s="8">
        <v>4</v>
      </c>
      <c r="E87" s="15" t="s">
        <v>141</v>
      </c>
      <c r="F87" s="11">
        <v>1</v>
      </c>
      <c r="G87" s="8"/>
      <c r="H87" s="40">
        <v>800</v>
      </c>
      <c r="I87" s="40">
        <f t="shared" si="8"/>
        <v>3200</v>
      </c>
      <c r="J87" s="8"/>
    </row>
    <row r="88" spans="1:10" ht="13.95" customHeight="1">
      <c r="A88" s="106"/>
      <c r="B88" s="19" t="s">
        <v>68</v>
      </c>
      <c r="C88" s="20"/>
      <c r="D88" s="8">
        <v>5</v>
      </c>
      <c r="E88" s="15" t="s">
        <v>136</v>
      </c>
      <c r="F88" s="11">
        <v>1</v>
      </c>
      <c r="G88" s="8"/>
      <c r="H88" s="40">
        <v>1500</v>
      </c>
      <c r="I88" s="40">
        <f t="shared" si="8"/>
        <v>7500</v>
      </c>
      <c r="J88" s="8"/>
    </row>
    <row r="89" spans="1:10" ht="27.6">
      <c r="A89" s="106"/>
      <c r="B89" s="19" t="s">
        <v>69</v>
      </c>
      <c r="C89" s="20"/>
      <c r="D89" s="8">
        <v>1</v>
      </c>
      <c r="E89" s="15" t="s">
        <v>136</v>
      </c>
      <c r="F89" s="11">
        <v>1</v>
      </c>
      <c r="G89" s="8"/>
      <c r="H89" s="40">
        <v>15000</v>
      </c>
      <c r="I89" s="40">
        <f t="shared" si="8"/>
        <v>15000</v>
      </c>
      <c r="J89" s="8"/>
    </row>
    <row r="90" spans="1:10" ht="27.6">
      <c r="A90" s="106"/>
      <c r="B90" s="19" t="s">
        <v>70</v>
      </c>
      <c r="C90" s="20"/>
      <c r="D90" s="8">
        <v>4</v>
      </c>
      <c r="E90" s="15" t="s">
        <v>141</v>
      </c>
      <c r="F90" s="11">
        <v>1</v>
      </c>
      <c r="G90" s="8"/>
      <c r="H90" s="40">
        <v>200</v>
      </c>
      <c r="I90" s="40">
        <f t="shared" si="8"/>
        <v>800</v>
      </c>
      <c r="J90" s="8"/>
    </row>
    <row r="91" spans="1:10" ht="13.95" customHeight="1">
      <c r="A91" s="106"/>
      <c r="B91" s="19" t="s">
        <v>71</v>
      </c>
      <c r="C91" s="20"/>
      <c r="D91" s="8">
        <v>4</v>
      </c>
      <c r="E91" s="15" t="s">
        <v>142</v>
      </c>
      <c r="F91" s="11">
        <v>1</v>
      </c>
      <c r="G91" s="8"/>
      <c r="H91" s="40">
        <v>200</v>
      </c>
      <c r="I91" s="40">
        <f t="shared" si="8"/>
        <v>800</v>
      </c>
      <c r="J91" s="8"/>
    </row>
    <row r="92" spans="1:10" ht="27.6">
      <c r="A92" s="106"/>
      <c r="B92" s="19" t="s">
        <v>44</v>
      </c>
      <c r="C92" s="20"/>
      <c r="D92" s="8">
        <v>4</v>
      </c>
      <c r="E92" s="15" t="s">
        <v>136</v>
      </c>
      <c r="F92" s="11">
        <v>1</v>
      </c>
      <c r="G92" s="8"/>
      <c r="H92" s="40">
        <v>500</v>
      </c>
      <c r="I92" s="40">
        <f t="shared" si="8"/>
        <v>2000</v>
      </c>
      <c r="J92" s="8"/>
    </row>
    <row r="93" spans="1:10" ht="41.4">
      <c r="A93" s="106"/>
      <c r="B93" s="19" t="s">
        <v>72</v>
      </c>
      <c r="C93" s="20"/>
      <c r="D93" s="8">
        <v>2</v>
      </c>
      <c r="E93" s="15" t="s">
        <v>138</v>
      </c>
      <c r="F93" s="11">
        <v>1</v>
      </c>
      <c r="G93" s="8"/>
      <c r="H93" s="40">
        <v>700</v>
      </c>
      <c r="I93" s="40">
        <f t="shared" si="8"/>
        <v>1400</v>
      </c>
      <c r="J93" s="8"/>
    </row>
    <row r="94" spans="1:10" ht="27.6">
      <c r="A94" s="106"/>
      <c r="B94" s="19" t="s">
        <v>73</v>
      </c>
      <c r="C94" s="20"/>
      <c r="D94" s="8">
        <v>1</v>
      </c>
      <c r="E94" s="15" t="s">
        <v>136</v>
      </c>
      <c r="F94" s="11">
        <v>1</v>
      </c>
      <c r="G94" s="8"/>
      <c r="H94" s="40">
        <v>1200</v>
      </c>
      <c r="I94" s="40">
        <f t="shared" si="8"/>
        <v>1200</v>
      </c>
      <c r="J94" s="8"/>
    </row>
    <row r="95" spans="1:10" ht="27.6">
      <c r="A95" s="106"/>
      <c r="B95" s="19" t="s">
        <v>74</v>
      </c>
      <c r="C95" s="20"/>
      <c r="D95" s="8">
        <v>8</v>
      </c>
      <c r="E95" s="15" t="s">
        <v>136</v>
      </c>
      <c r="F95" s="11">
        <v>1</v>
      </c>
      <c r="G95" s="8"/>
      <c r="H95" s="40">
        <v>200</v>
      </c>
      <c r="I95" s="40">
        <f t="shared" si="8"/>
        <v>1600</v>
      </c>
      <c r="J95" s="8"/>
    </row>
    <row r="96" spans="1:10" ht="27.6">
      <c r="A96" s="106"/>
      <c r="B96" s="19" t="s">
        <v>32</v>
      </c>
      <c r="C96" s="20"/>
      <c r="D96" s="8">
        <v>1</v>
      </c>
      <c r="E96" s="15" t="s">
        <v>137</v>
      </c>
      <c r="F96" s="11">
        <v>1</v>
      </c>
      <c r="G96" s="8"/>
      <c r="H96" s="40">
        <v>400</v>
      </c>
      <c r="I96" s="40">
        <f t="shared" si="8"/>
        <v>400</v>
      </c>
      <c r="J96" s="8"/>
    </row>
    <row r="97" spans="1:10">
      <c r="A97" s="106"/>
      <c r="B97" s="20" t="s">
        <v>33</v>
      </c>
      <c r="C97" s="20"/>
      <c r="D97" s="8"/>
      <c r="E97" s="15"/>
      <c r="F97" s="11">
        <v>1</v>
      </c>
      <c r="G97" s="8"/>
      <c r="H97" s="40"/>
      <c r="I97" s="40">
        <f t="shared" si="8"/>
        <v>0</v>
      </c>
      <c r="J97" s="8"/>
    </row>
    <row r="98" spans="1:10" ht="27.6">
      <c r="A98" s="106"/>
      <c r="B98" s="19" t="s">
        <v>75</v>
      </c>
      <c r="C98" s="20"/>
      <c r="D98" s="8">
        <v>24</v>
      </c>
      <c r="E98" s="15" t="s">
        <v>138</v>
      </c>
      <c r="F98" s="11">
        <v>1</v>
      </c>
      <c r="G98" s="8"/>
      <c r="H98" s="40">
        <v>1000</v>
      </c>
      <c r="I98" s="40">
        <f t="shared" si="8"/>
        <v>24000</v>
      </c>
      <c r="J98" s="8"/>
    </row>
    <row r="99" spans="1:10" ht="13.95" customHeight="1">
      <c r="A99" s="106"/>
      <c r="B99" s="19" t="s">
        <v>35</v>
      </c>
      <c r="C99" s="20"/>
      <c r="D99" s="8">
        <v>50</v>
      </c>
      <c r="E99" s="15" t="s">
        <v>138</v>
      </c>
      <c r="F99" s="11">
        <v>1</v>
      </c>
      <c r="G99" s="8"/>
      <c r="H99" s="40">
        <v>200</v>
      </c>
      <c r="I99" s="40">
        <f t="shared" si="8"/>
        <v>10000</v>
      </c>
      <c r="J99" s="8"/>
    </row>
    <row r="100" spans="1:10" ht="13.95" customHeight="1">
      <c r="A100" s="106"/>
      <c r="B100" s="19" t="s">
        <v>45</v>
      </c>
      <c r="C100" s="20"/>
      <c r="D100" s="8">
        <v>36</v>
      </c>
      <c r="E100" s="15" t="s">
        <v>138</v>
      </c>
      <c r="F100" s="11">
        <v>1</v>
      </c>
      <c r="G100" s="8"/>
      <c r="H100" s="40">
        <v>600</v>
      </c>
      <c r="I100" s="40">
        <f t="shared" si="8"/>
        <v>21600</v>
      </c>
      <c r="J100" s="8"/>
    </row>
    <row r="101" spans="1:10" ht="13.95" customHeight="1">
      <c r="A101" s="106"/>
      <c r="B101" s="19" t="s">
        <v>46</v>
      </c>
      <c r="C101" s="20"/>
      <c r="D101" s="8">
        <v>40</v>
      </c>
      <c r="E101" s="15" t="s">
        <v>138</v>
      </c>
      <c r="F101" s="11">
        <v>1</v>
      </c>
      <c r="G101" s="8"/>
      <c r="H101" s="40">
        <v>500</v>
      </c>
      <c r="I101" s="40">
        <f t="shared" si="8"/>
        <v>20000</v>
      </c>
      <c r="J101" s="8"/>
    </row>
    <row r="102" spans="1:10">
      <c r="A102" s="106"/>
      <c r="B102" s="19" t="s">
        <v>77</v>
      </c>
      <c r="C102" s="20"/>
      <c r="D102" s="8">
        <v>1</v>
      </c>
      <c r="E102" s="15" t="s">
        <v>138</v>
      </c>
      <c r="F102" s="11">
        <v>1</v>
      </c>
      <c r="G102" s="8"/>
      <c r="H102" s="40">
        <v>20000</v>
      </c>
      <c r="I102" s="40">
        <f t="shared" si="8"/>
        <v>20000</v>
      </c>
      <c r="J102" s="8"/>
    </row>
    <row r="103" spans="1:10">
      <c r="A103" s="106"/>
      <c r="B103" s="19" t="s">
        <v>78</v>
      </c>
      <c r="C103" s="20"/>
      <c r="D103" s="8">
        <v>1</v>
      </c>
      <c r="E103" s="15" t="s">
        <v>138</v>
      </c>
      <c r="F103" s="11">
        <v>1</v>
      </c>
      <c r="G103" s="8"/>
      <c r="H103" s="40">
        <v>10000</v>
      </c>
      <c r="I103" s="40">
        <f t="shared" si="8"/>
        <v>10000</v>
      </c>
      <c r="J103" s="8"/>
    </row>
    <row r="104" spans="1:10">
      <c r="A104" s="106"/>
      <c r="B104" s="19" t="s">
        <v>52</v>
      </c>
      <c r="C104" s="20"/>
      <c r="D104" s="8">
        <v>10</v>
      </c>
      <c r="E104" s="15" t="s">
        <v>138</v>
      </c>
      <c r="F104" s="11">
        <v>1</v>
      </c>
      <c r="G104" s="8"/>
      <c r="H104" s="40">
        <v>500</v>
      </c>
      <c r="I104" s="40">
        <f t="shared" si="8"/>
        <v>5000</v>
      </c>
      <c r="J104" s="8"/>
    </row>
    <row r="105" spans="1:10">
      <c r="A105" s="106"/>
      <c r="B105" s="19" t="s">
        <v>79</v>
      </c>
      <c r="C105" s="20"/>
      <c r="D105" s="8">
        <v>80</v>
      </c>
      <c r="E105" s="15" t="s">
        <v>139</v>
      </c>
      <c r="F105" s="11">
        <v>1</v>
      </c>
      <c r="G105" s="8"/>
      <c r="H105" s="40">
        <v>100</v>
      </c>
      <c r="I105" s="40">
        <f t="shared" si="8"/>
        <v>8000</v>
      </c>
      <c r="J105" s="8"/>
    </row>
    <row r="106" spans="1:10" ht="27.6">
      <c r="A106" s="106"/>
      <c r="B106" s="19" t="s">
        <v>47</v>
      </c>
      <c r="C106" s="20"/>
      <c r="D106" s="8">
        <v>4</v>
      </c>
      <c r="E106" s="15" t="s">
        <v>138</v>
      </c>
      <c r="F106" s="11">
        <v>1</v>
      </c>
      <c r="G106" s="8"/>
      <c r="H106" s="40">
        <v>200</v>
      </c>
      <c r="I106" s="40">
        <f t="shared" si="8"/>
        <v>800</v>
      </c>
      <c r="J106" s="8"/>
    </row>
    <row r="107" spans="1:10" ht="27.6">
      <c r="A107" s="106"/>
      <c r="B107" s="19" t="s">
        <v>80</v>
      </c>
      <c r="C107" s="20"/>
      <c r="D107" s="8">
        <v>2</v>
      </c>
      <c r="E107" s="15" t="s">
        <v>138</v>
      </c>
      <c r="F107" s="11">
        <v>1</v>
      </c>
      <c r="G107" s="8"/>
      <c r="H107" s="40">
        <v>500</v>
      </c>
      <c r="I107" s="40">
        <f t="shared" si="8"/>
        <v>1000</v>
      </c>
      <c r="J107" s="8"/>
    </row>
    <row r="108" spans="1:10" ht="27.6">
      <c r="A108" s="106"/>
      <c r="B108" s="19" t="s">
        <v>37</v>
      </c>
      <c r="C108" s="20"/>
      <c r="D108" s="8">
        <v>2</v>
      </c>
      <c r="E108" s="15" t="s">
        <v>138</v>
      </c>
      <c r="F108" s="11">
        <v>1</v>
      </c>
      <c r="G108" s="8"/>
      <c r="H108" s="40">
        <v>700</v>
      </c>
      <c r="I108" s="40">
        <f t="shared" si="8"/>
        <v>1400</v>
      </c>
      <c r="J108" s="8"/>
    </row>
    <row r="109" spans="1:10">
      <c r="A109" s="106"/>
      <c r="B109" s="19" t="s">
        <v>82</v>
      </c>
      <c r="C109" s="20"/>
      <c r="D109" s="8">
        <v>1</v>
      </c>
      <c r="E109" s="15" t="s">
        <v>119</v>
      </c>
      <c r="F109" s="11">
        <v>3</v>
      </c>
      <c r="G109" s="8" t="s">
        <v>144</v>
      </c>
      <c r="H109" s="40">
        <v>500</v>
      </c>
      <c r="I109" s="40">
        <f t="shared" si="8"/>
        <v>1500</v>
      </c>
      <c r="J109" s="8"/>
    </row>
    <row r="110" spans="1:10">
      <c r="A110" s="106"/>
      <c r="B110" s="19" t="s">
        <v>83</v>
      </c>
      <c r="C110" s="20"/>
      <c r="D110" s="8">
        <v>1</v>
      </c>
      <c r="E110" s="15" t="s">
        <v>119</v>
      </c>
      <c r="F110" s="11">
        <v>3</v>
      </c>
      <c r="G110" s="8" t="s">
        <v>144</v>
      </c>
      <c r="H110" s="40">
        <v>400</v>
      </c>
      <c r="I110" s="40">
        <f t="shared" si="8"/>
        <v>1200</v>
      </c>
      <c r="J110" s="8"/>
    </row>
    <row r="111" spans="1:10">
      <c r="A111" s="106"/>
      <c r="B111" s="19" t="s">
        <v>84</v>
      </c>
      <c r="C111" s="20"/>
      <c r="D111" s="8">
        <v>1</v>
      </c>
      <c r="E111" s="15" t="s">
        <v>119</v>
      </c>
      <c r="F111" s="11">
        <v>3</v>
      </c>
      <c r="G111" s="8" t="s">
        <v>144</v>
      </c>
      <c r="H111" s="40">
        <v>400</v>
      </c>
      <c r="I111" s="40">
        <f t="shared" si="8"/>
        <v>1200</v>
      </c>
      <c r="J111" s="8"/>
    </row>
    <row r="112" spans="1:10">
      <c r="A112" s="106"/>
      <c r="B112" s="19" t="s">
        <v>85</v>
      </c>
      <c r="C112" s="20"/>
      <c r="D112" s="8">
        <v>1</v>
      </c>
      <c r="E112" s="15" t="s">
        <v>119</v>
      </c>
      <c r="F112" s="11">
        <v>3</v>
      </c>
      <c r="G112" s="8" t="s">
        <v>144</v>
      </c>
      <c r="H112" s="40">
        <v>400</v>
      </c>
      <c r="I112" s="40">
        <f t="shared" si="8"/>
        <v>1200</v>
      </c>
      <c r="J112" s="8"/>
    </row>
    <row r="113" spans="1:10">
      <c r="A113" s="106"/>
      <c r="B113" s="19" t="s">
        <v>86</v>
      </c>
      <c r="C113" s="20"/>
      <c r="D113" s="8">
        <v>10</v>
      </c>
      <c r="E113" s="15" t="s">
        <v>119</v>
      </c>
      <c r="F113" s="11">
        <v>2</v>
      </c>
      <c r="G113" s="8" t="s">
        <v>144</v>
      </c>
      <c r="H113" s="40">
        <v>300</v>
      </c>
      <c r="I113" s="40">
        <f t="shared" si="8"/>
        <v>6000</v>
      </c>
      <c r="J113" s="8"/>
    </row>
    <row r="114" spans="1:10">
      <c r="A114" s="106"/>
      <c r="B114" s="19" t="s">
        <v>48</v>
      </c>
      <c r="C114" s="20"/>
      <c r="D114" s="8">
        <v>14</v>
      </c>
      <c r="E114" s="15" t="s">
        <v>147</v>
      </c>
      <c r="F114" s="11">
        <v>1</v>
      </c>
      <c r="G114" s="8"/>
      <c r="H114" s="40">
        <v>300</v>
      </c>
      <c r="I114" s="40">
        <f t="shared" si="8"/>
        <v>4200</v>
      </c>
      <c r="J114" s="8"/>
    </row>
    <row r="115" spans="1:10">
      <c r="A115" s="106"/>
      <c r="B115" s="19" t="s">
        <v>87</v>
      </c>
      <c r="C115" s="20"/>
      <c r="D115" s="8">
        <v>4</v>
      </c>
      <c r="E115" s="15" t="s">
        <v>145</v>
      </c>
      <c r="F115" s="11">
        <v>1</v>
      </c>
      <c r="G115" s="8" t="s">
        <v>146</v>
      </c>
      <c r="H115" s="40">
        <v>3000</v>
      </c>
      <c r="I115" s="40">
        <f t="shared" si="8"/>
        <v>12000</v>
      </c>
      <c r="J115" s="8"/>
    </row>
    <row r="116" spans="1:10">
      <c r="A116" s="108" t="s">
        <v>24</v>
      </c>
      <c r="B116" s="108"/>
      <c r="C116" s="108"/>
      <c r="D116" s="108"/>
      <c r="E116" s="108"/>
      <c r="F116" s="108"/>
      <c r="G116" s="108"/>
      <c r="H116" s="108"/>
      <c r="I116" s="52">
        <f>SUM(I52:I115)</f>
        <v>646900</v>
      </c>
      <c r="J116" s="9"/>
    </row>
    <row r="117" spans="1:10">
      <c r="A117" s="106" t="s">
        <v>192</v>
      </c>
      <c r="B117" s="20" t="s">
        <v>19</v>
      </c>
      <c r="C117" s="6" t="s">
        <v>159</v>
      </c>
      <c r="D117" s="8">
        <v>100</v>
      </c>
      <c r="E117" s="15" t="s">
        <v>138</v>
      </c>
      <c r="F117" s="8">
        <v>1</v>
      </c>
      <c r="G117" s="8" t="s">
        <v>138</v>
      </c>
      <c r="H117" s="40">
        <v>2</v>
      </c>
      <c r="I117" s="40">
        <f t="shared" ref="I117:I120" si="9">D117*F117*H117</f>
        <v>200</v>
      </c>
      <c r="J117" s="8"/>
    </row>
    <row r="118" spans="1:10">
      <c r="A118" s="106"/>
      <c r="B118" s="20" t="s">
        <v>19</v>
      </c>
      <c r="C118" s="6" t="s">
        <v>160</v>
      </c>
      <c r="D118" s="8">
        <v>100</v>
      </c>
      <c r="E118" s="15" t="s">
        <v>138</v>
      </c>
      <c r="F118" s="8">
        <v>1</v>
      </c>
      <c r="G118" s="8" t="s">
        <v>138</v>
      </c>
      <c r="H118" s="40">
        <v>5</v>
      </c>
      <c r="I118" s="40">
        <f t="shared" si="9"/>
        <v>500</v>
      </c>
      <c r="J118" s="8"/>
    </row>
    <row r="119" spans="1:10">
      <c r="A119" s="106"/>
      <c r="B119" s="20" t="s">
        <v>19</v>
      </c>
      <c r="C119" s="6" t="s">
        <v>205</v>
      </c>
      <c r="D119" s="8">
        <v>50</v>
      </c>
      <c r="E119" s="15" t="s">
        <v>138</v>
      </c>
      <c r="F119" s="8">
        <v>1</v>
      </c>
      <c r="G119" s="8" t="s">
        <v>138</v>
      </c>
      <c r="H119" s="40">
        <v>100</v>
      </c>
      <c r="I119" s="40">
        <f t="shared" si="9"/>
        <v>5000</v>
      </c>
      <c r="J119" s="8"/>
    </row>
    <row r="120" spans="1:10">
      <c r="A120" s="106"/>
      <c r="B120" s="20" t="s">
        <v>19</v>
      </c>
      <c r="C120" s="6" t="s">
        <v>161</v>
      </c>
      <c r="D120" s="8">
        <v>25</v>
      </c>
      <c r="E120" s="15" t="s">
        <v>138</v>
      </c>
      <c r="F120" s="8">
        <v>1</v>
      </c>
      <c r="G120" s="8" t="s">
        <v>138</v>
      </c>
      <c r="H120" s="40">
        <v>10</v>
      </c>
      <c r="I120" s="40">
        <f t="shared" si="9"/>
        <v>250</v>
      </c>
      <c r="J120" s="8"/>
    </row>
    <row r="121" spans="1:10">
      <c r="A121" s="106"/>
      <c r="B121" s="20" t="s">
        <v>19</v>
      </c>
      <c r="C121" s="6" t="s">
        <v>164</v>
      </c>
      <c r="D121" s="8">
        <v>1</v>
      </c>
      <c r="E121" s="15" t="s">
        <v>138</v>
      </c>
      <c r="F121" s="8">
        <v>1</v>
      </c>
      <c r="G121" s="8" t="s">
        <v>138</v>
      </c>
      <c r="H121" s="40">
        <v>400</v>
      </c>
      <c r="I121" s="40">
        <f>D121*F121*H121</f>
        <v>400</v>
      </c>
      <c r="J121" s="8"/>
    </row>
    <row r="122" spans="1:10">
      <c r="A122" s="106"/>
      <c r="B122" s="20" t="s">
        <v>19</v>
      </c>
      <c r="C122" s="6" t="s">
        <v>165</v>
      </c>
      <c r="D122" s="8">
        <v>30</v>
      </c>
      <c r="E122" s="15" t="s">
        <v>138</v>
      </c>
      <c r="F122" s="8">
        <v>1</v>
      </c>
      <c r="G122" s="8" t="s">
        <v>138</v>
      </c>
      <c r="H122" s="40">
        <v>35</v>
      </c>
      <c r="I122" s="40">
        <f t="shared" ref="I122:I126" si="10">D122*F122*H122</f>
        <v>1050</v>
      </c>
      <c r="J122" s="8"/>
    </row>
    <row r="123" spans="1:10">
      <c r="A123" s="106"/>
      <c r="B123" s="20" t="s">
        <v>19</v>
      </c>
      <c r="C123" s="6" t="s">
        <v>166</v>
      </c>
      <c r="D123" s="8">
        <v>1</v>
      </c>
      <c r="E123" s="15" t="s">
        <v>138</v>
      </c>
      <c r="F123" s="8">
        <v>1</v>
      </c>
      <c r="G123" s="8" t="s">
        <v>138</v>
      </c>
      <c r="H123" s="40">
        <v>350</v>
      </c>
      <c r="I123" s="40">
        <f t="shared" si="10"/>
        <v>350</v>
      </c>
      <c r="J123" s="8"/>
    </row>
    <row r="124" spans="1:10">
      <c r="A124" s="106"/>
      <c r="B124" s="20" t="s">
        <v>20</v>
      </c>
      <c r="C124" s="20" t="s">
        <v>15</v>
      </c>
      <c r="D124" s="8">
        <v>1</v>
      </c>
      <c r="E124" s="15" t="s">
        <v>144</v>
      </c>
      <c r="F124" s="11">
        <v>8</v>
      </c>
      <c r="G124" s="11" t="s">
        <v>138</v>
      </c>
      <c r="H124" s="40">
        <v>500</v>
      </c>
      <c r="I124" s="40">
        <f t="shared" si="10"/>
        <v>4000</v>
      </c>
      <c r="J124" s="8"/>
    </row>
    <row r="125" spans="1:10">
      <c r="A125" s="106"/>
      <c r="B125" s="20" t="s">
        <v>19</v>
      </c>
      <c r="C125" s="20" t="s">
        <v>16</v>
      </c>
      <c r="D125" s="8">
        <v>6</v>
      </c>
      <c r="E125" s="15" t="s">
        <v>138</v>
      </c>
      <c r="F125" s="11">
        <v>1</v>
      </c>
      <c r="G125" s="11" t="s">
        <v>138</v>
      </c>
      <c r="H125" s="40">
        <v>60</v>
      </c>
      <c r="I125" s="40">
        <f t="shared" si="10"/>
        <v>360</v>
      </c>
      <c r="J125" s="8"/>
    </row>
    <row r="126" spans="1:10">
      <c r="A126" s="106"/>
      <c r="B126" s="20" t="s">
        <v>19</v>
      </c>
      <c r="C126" s="20" t="s">
        <v>169</v>
      </c>
      <c r="D126" s="8">
        <v>1</v>
      </c>
      <c r="E126" s="15" t="s">
        <v>136</v>
      </c>
      <c r="F126" s="11">
        <v>1</v>
      </c>
      <c r="G126" s="11" t="s">
        <v>147</v>
      </c>
      <c r="H126" s="40">
        <v>450</v>
      </c>
      <c r="I126" s="40">
        <f t="shared" si="10"/>
        <v>450</v>
      </c>
      <c r="J126" s="8"/>
    </row>
    <row r="127" spans="1:10">
      <c r="A127" s="106"/>
      <c r="B127" s="20" t="s">
        <v>19</v>
      </c>
      <c r="C127" s="20" t="s">
        <v>170</v>
      </c>
      <c r="D127" s="8">
        <v>24</v>
      </c>
      <c r="E127" s="15" t="s">
        <v>136</v>
      </c>
      <c r="F127" s="11">
        <v>1</v>
      </c>
      <c r="G127" s="11" t="s">
        <v>147</v>
      </c>
      <c r="H127" s="40">
        <v>260</v>
      </c>
      <c r="I127" s="40">
        <f>D127*F127*H127</f>
        <v>6240</v>
      </c>
      <c r="J127" s="8"/>
    </row>
    <row r="128" spans="1:10">
      <c r="A128" s="106"/>
      <c r="B128" s="20" t="s">
        <v>18</v>
      </c>
      <c r="C128" s="20" t="s">
        <v>172</v>
      </c>
      <c r="D128" s="8">
        <v>1</v>
      </c>
      <c r="E128" s="15" t="s">
        <v>136</v>
      </c>
      <c r="F128" s="11">
        <v>1</v>
      </c>
      <c r="G128" s="11" t="s">
        <v>136</v>
      </c>
      <c r="H128" s="40">
        <v>50000</v>
      </c>
      <c r="I128" s="40">
        <f>D128*F128*H128</f>
        <v>50000</v>
      </c>
      <c r="J128" s="8" t="s">
        <v>173</v>
      </c>
    </row>
    <row r="129" spans="1:10">
      <c r="A129" s="108" t="s">
        <v>22</v>
      </c>
      <c r="B129" s="108"/>
      <c r="C129" s="108"/>
      <c r="D129" s="108"/>
      <c r="E129" s="108"/>
      <c r="F129" s="108"/>
      <c r="G129" s="108"/>
      <c r="H129" s="108"/>
      <c r="I129" s="52">
        <f>SUM(I117:I128)</f>
        <v>68800</v>
      </c>
      <c r="J129" s="9"/>
    </row>
    <row r="130" spans="1:10">
      <c r="A130" s="112" t="s">
        <v>195</v>
      </c>
      <c r="B130" s="109" t="s">
        <v>202</v>
      </c>
      <c r="C130" s="31" t="s">
        <v>258</v>
      </c>
      <c r="D130" s="11">
        <v>1</v>
      </c>
      <c r="E130" s="11" t="s">
        <v>138</v>
      </c>
      <c r="F130" s="11">
        <v>1</v>
      </c>
      <c r="G130" s="11" t="s">
        <v>138</v>
      </c>
      <c r="H130" s="40">
        <v>80000</v>
      </c>
      <c r="I130" s="53">
        <f>D130*F130*H130</f>
        <v>80000</v>
      </c>
      <c r="J130" s="11"/>
    </row>
    <row r="131" spans="1:10">
      <c r="A131" s="113"/>
      <c r="B131" s="110"/>
      <c r="C131" s="31" t="s">
        <v>349</v>
      </c>
      <c r="D131" s="11">
        <v>1</v>
      </c>
      <c r="E131" s="11" t="s">
        <v>259</v>
      </c>
      <c r="F131" s="11">
        <v>1</v>
      </c>
      <c r="G131" s="11" t="s">
        <v>259</v>
      </c>
      <c r="H131" s="40">
        <v>80000</v>
      </c>
      <c r="I131" s="53">
        <f>D131*F131*H131</f>
        <v>80000</v>
      </c>
      <c r="J131" s="11"/>
    </row>
    <row r="132" spans="1:10">
      <c r="A132" s="113"/>
      <c r="B132" s="111"/>
      <c r="C132" s="31" t="s">
        <v>260</v>
      </c>
      <c r="D132" s="11">
        <v>3</v>
      </c>
      <c r="E132" s="11" t="s">
        <v>259</v>
      </c>
      <c r="F132" s="11">
        <v>1</v>
      </c>
      <c r="G132" s="11" t="s">
        <v>259</v>
      </c>
      <c r="H132" s="40">
        <v>10000</v>
      </c>
      <c r="I132" s="53">
        <f>D132*F132*H132</f>
        <v>30000</v>
      </c>
      <c r="J132" s="11"/>
    </row>
    <row r="133" spans="1:10">
      <c r="A133" s="113"/>
      <c r="B133" s="20" t="s">
        <v>174</v>
      </c>
      <c r="C133" s="20"/>
      <c r="D133" s="15">
        <v>1</v>
      </c>
      <c r="E133" s="15" t="s">
        <v>136</v>
      </c>
      <c r="F133" s="8">
        <v>1</v>
      </c>
      <c r="G133" s="8" t="s">
        <v>147</v>
      </c>
      <c r="H133" s="40">
        <v>80000</v>
      </c>
      <c r="I133" s="40">
        <f t="shared" ref="I133:I139" si="11">H133*F133*D133</f>
        <v>80000</v>
      </c>
      <c r="J133" s="8"/>
    </row>
    <row r="134" spans="1:10">
      <c r="A134" s="113"/>
      <c r="B134" s="20" t="s">
        <v>275</v>
      </c>
      <c r="C134" s="20"/>
      <c r="D134" s="15">
        <v>5</v>
      </c>
      <c r="E134" s="15" t="s">
        <v>119</v>
      </c>
      <c r="F134" s="8">
        <v>3</v>
      </c>
      <c r="G134" s="8" t="s">
        <v>144</v>
      </c>
      <c r="H134" s="40">
        <v>800</v>
      </c>
      <c r="I134" s="40">
        <f t="shared" si="11"/>
        <v>12000</v>
      </c>
      <c r="J134" s="8"/>
    </row>
    <row r="135" spans="1:10">
      <c r="A135" s="113"/>
      <c r="B135" s="20" t="s">
        <v>181</v>
      </c>
      <c r="C135" s="20"/>
      <c r="D135" s="15">
        <v>1</v>
      </c>
      <c r="E135" s="15" t="s">
        <v>119</v>
      </c>
      <c r="F135" s="8">
        <v>1</v>
      </c>
      <c r="G135" s="8" t="s">
        <v>147</v>
      </c>
      <c r="H135" s="40">
        <v>10000</v>
      </c>
      <c r="I135" s="40">
        <f t="shared" si="11"/>
        <v>10000</v>
      </c>
      <c r="J135" s="8"/>
    </row>
    <row r="136" spans="1:10">
      <c r="A136" s="113"/>
      <c r="B136" s="20" t="s">
        <v>176</v>
      </c>
      <c r="C136" s="20" t="s">
        <v>180</v>
      </c>
      <c r="D136" s="15">
        <v>2</v>
      </c>
      <c r="E136" s="15" t="s">
        <v>119</v>
      </c>
      <c r="F136" s="8">
        <v>1</v>
      </c>
      <c r="G136" s="8" t="s">
        <v>147</v>
      </c>
      <c r="H136" s="40">
        <v>10000</v>
      </c>
      <c r="I136" s="40">
        <f t="shared" si="11"/>
        <v>20000</v>
      </c>
      <c r="J136" s="8"/>
    </row>
    <row r="137" spans="1:10">
      <c r="A137" s="113"/>
      <c r="B137" s="20" t="s">
        <v>177</v>
      </c>
      <c r="C137" s="20"/>
      <c r="D137" s="15">
        <v>2</v>
      </c>
      <c r="E137" s="15" t="s">
        <v>119</v>
      </c>
      <c r="F137" s="8">
        <v>1</v>
      </c>
      <c r="G137" s="8" t="s">
        <v>147</v>
      </c>
      <c r="H137" s="40">
        <v>8000</v>
      </c>
      <c r="I137" s="40">
        <f t="shared" si="11"/>
        <v>16000</v>
      </c>
      <c r="J137" s="8"/>
    </row>
    <row r="138" spans="1:10">
      <c r="A138" s="113"/>
      <c r="B138" s="20" t="s">
        <v>178</v>
      </c>
      <c r="C138" s="20"/>
      <c r="D138" s="15">
        <v>2</v>
      </c>
      <c r="E138" s="15" t="s">
        <v>119</v>
      </c>
      <c r="F138" s="8">
        <v>1</v>
      </c>
      <c r="G138" s="8" t="s">
        <v>147</v>
      </c>
      <c r="H138" s="40">
        <v>6000</v>
      </c>
      <c r="I138" s="40">
        <f t="shared" si="11"/>
        <v>12000</v>
      </c>
      <c r="J138" s="8"/>
    </row>
    <row r="139" spans="1:10">
      <c r="A139" s="114"/>
      <c r="B139" s="20" t="s">
        <v>179</v>
      </c>
      <c r="C139" s="20"/>
      <c r="D139" s="15">
        <v>2</v>
      </c>
      <c r="E139" s="15" t="s">
        <v>119</v>
      </c>
      <c r="F139" s="8">
        <v>1</v>
      </c>
      <c r="G139" s="8" t="s">
        <v>147</v>
      </c>
      <c r="H139" s="40">
        <v>4000</v>
      </c>
      <c r="I139" s="40">
        <f t="shared" si="11"/>
        <v>8000</v>
      </c>
      <c r="J139" s="8"/>
    </row>
    <row r="140" spans="1:10">
      <c r="A140" s="108" t="s">
        <v>183</v>
      </c>
      <c r="B140" s="108"/>
      <c r="C140" s="108"/>
      <c r="D140" s="108"/>
      <c r="E140" s="108"/>
      <c r="F140" s="108"/>
      <c r="G140" s="108"/>
      <c r="H140" s="108"/>
      <c r="I140" s="52">
        <f>SUM(I130:I139)</f>
        <v>348000</v>
      </c>
      <c r="J140" s="9"/>
    </row>
    <row r="141" spans="1:10">
      <c r="A141" s="106" t="s">
        <v>184</v>
      </c>
      <c r="B141" s="116" t="s">
        <v>185</v>
      </c>
      <c r="C141" s="20" t="s">
        <v>186</v>
      </c>
      <c r="D141" s="15">
        <v>5</v>
      </c>
      <c r="E141" s="15" t="s">
        <v>145</v>
      </c>
      <c r="F141" s="8">
        <v>2</v>
      </c>
      <c r="G141" s="8" t="s">
        <v>147</v>
      </c>
      <c r="H141" s="40">
        <v>1200</v>
      </c>
      <c r="I141" s="40">
        <f>H141*F141*D141</f>
        <v>12000</v>
      </c>
      <c r="J141" s="8"/>
    </row>
    <row r="142" spans="1:10">
      <c r="A142" s="106"/>
      <c r="B142" s="117"/>
      <c r="C142" s="20" t="s">
        <v>187</v>
      </c>
      <c r="D142" s="15">
        <v>5</v>
      </c>
      <c r="E142" s="15" t="s">
        <v>145</v>
      </c>
      <c r="F142" s="8">
        <v>2</v>
      </c>
      <c r="G142" s="8" t="s">
        <v>147</v>
      </c>
      <c r="H142" s="40">
        <v>1000</v>
      </c>
      <c r="I142" s="40">
        <f t="shared" ref="I142:I143" si="12">H142*F142*D142</f>
        <v>10000</v>
      </c>
      <c r="J142" s="8"/>
    </row>
    <row r="143" spans="1:10">
      <c r="A143" s="106"/>
      <c r="B143" s="118"/>
      <c r="C143" s="20" t="s">
        <v>188</v>
      </c>
      <c r="D143" s="15">
        <v>10</v>
      </c>
      <c r="E143" s="15" t="s">
        <v>145</v>
      </c>
      <c r="F143" s="8">
        <v>2</v>
      </c>
      <c r="G143" s="8" t="s">
        <v>147</v>
      </c>
      <c r="H143" s="40">
        <v>800</v>
      </c>
      <c r="I143" s="40">
        <f t="shared" si="12"/>
        <v>16000</v>
      </c>
      <c r="J143" s="8"/>
    </row>
    <row r="144" spans="1:10">
      <c r="A144" s="106"/>
      <c r="B144" s="20" t="s">
        <v>190</v>
      </c>
      <c r="C144" s="20" t="s">
        <v>188</v>
      </c>
      <c r="D144" s="15">
        <v>4</v>
      </c>
      <c r="E144" s="15" t="s">
        <v>146</v>
      </c>
      <c r="F144" s="8">
        <v>3</v>
      </c>
      <c r="G144" s="8" t="s">
        <v>144</v>
      </c>
      <c r="H144" s="40">
        <v>1000</v>
      </c>
      <c r="I144" s="40">
        <f>H144*F144*D144</f>
        <v>12000</v>
      </c>
      <c r="J144" s="8"/>
    </row>
    <row r="145" spans="1:10">
      <c r="A145" s="106"/>
      <c r="B145" s="20" t="s">
        <v>310</v>
      </c>
      <c r="C145" s="20"/>
      <c r="D145" s="15">
        <v>1</v>
      </c>
      <c r="E145" s="15" t="s">
        <v>304</v>
      </c>
      <c r="F145" s="8">
        <v>1</v>
      </c>
      <c r="G145" s="8" t="s">
        <v>304</v>
      </c>
      <c r="H145" s="40">
        <v>20000</v>
      </c>
      <c r="I145" s="40">
        <f>H145*F145*D145</f>
        <v>20000</v>
      </c>
      <c r="J145" s="8"/>
    </row>
    <row r="146" spans="1:10">
      <c r="A146" s="106"/>
      <c r="B146" s="57" t="s">
        <v>355</v>
      </c>
      <c r="C146" s="57" t="s">
        <v>356</v>
      </c>
      <c r="D146" s="15">
        <v>1</v>
      </c>
      <c r="E146" s="15" t="s">
        <v>357</v>
      </c>
      <c r="F146" s="56">
        <v>1</v>
      </c>
      <c r="G146" s="56" t="s">
        <v>358</v>
      </c>
      <c r="H146" s="40">
        <v>6500</v>
      </c>
      <c r="I146" s="40">
        <f>H146*F146*D146</f>
        <v>6500</v>
      </c>
      <c r="J146" s="56"/>
    </row>
    <row r="147" spans="1:10">
      <c r="A147" s="106"/>
      <c r="B147" s="20" t="s">
        <v>18</v>
      </c>
      <c r="C147" s="20" t="s">
        <v>274</v>
      </c>
      <c r="D147" s="15">
        <v>230</v>
      </c>
      <c r="E147" s="15" t="s">
        <v>119</v>
      </c>
      <c r="F147" s="8">
        <v>1</v>
      </c>
      <c r="G147" s="8" t="s">
        <v>138</v>
      </c>
      <c r="H147" s="40">
        <v>220</v>
      </c>
      <c r="I147" s="40">
        <f>D147*F147*H147</f>
        <v>50600</v>
      </c>
      <c r="J147" s="8"/>
    </row>
    <row r="148" spans="1:10">
      <c r="A148" s="106"/>
      <c r="B148" s="20" t="s">
        <v>18</v>
      </c>
      <c r="C148" s="32" t="s">
        <v>203</v>
      </c>
      <c r="D148" s="15">
        <v>1</v>
      </c>
      <c r="E148" s="15" t="s">
        <v>204</v>
      </c>
      <c r="F148" s="8">
        <v>1</v>
      </c>
      <c r="G148" s="8" t="s">
        <v>144</v>
      </c>
      <c r="H148" s="40">
        <v>1000</v>
      </c>
      <c r="I148" s="40">
        <f>D148*F148*H148</f>
        <v>1000</v>
      </c>
      <c r="J148" s="8"/>
    </row>
    <row r="149" spans="1:10">
      <c r="A149" s="106"/>
      <c r="B149" s="20" t="s">
        <v>19</v>
      </c>
      <c r="C149" s="12" t="s">
        <v>148</v>
      </c>
      <c r="D149" s="8">
        <v>6</v>
      </c>
      <c r="E149" s="15" t="s">
        <v>138</v>
      </c>
      <c r="F149" s="8">
        <v>1</v>
      </c>
      <c r="G149" s="8" t="s">
        <v>138</v>
      </c>
      <c r="H149" s="40">
        <v>50</v>
      </c>
      <c r="I149" s="40">
        <f t="shared" ref="I149:I153" si="13">D149*F149*H149</f>
        <v>300</v>
      </c>
      <c r="J149" s="8"/>
    </row>
    <row r="150" spans="1:10">
      <c r="A150" s="106"/>
      <c r="B150" s="20" t="s">
        <v>19</v>
      </c>
      <c r="C150" s="12" t="s">
        <v>149</v>
      </c>
      <c r="D150" s="8">
        <v>10</v>
      </c>
      <c r="E150" s="15" t="s">
        <v>138</v>
      </c>
      <c r="F150" s="8">
        <v>1</v>
      </c>
      <c r="G150" s="8" t="s">
        <v>138</v>
      </c>
      <c r="H150" s="40">
        <v>15</v>
      </c>
      <c r="I150" s="40">
        <f t="shared" si="13"/>
        <v>150</v>
      </c>
      <c r="J150" s="8"/>
    </row>
    <row r="151" spans="1:10">
      <c r="A151" s="106"/>
      <c r="B151" s="20" t="s">
        <v>19</v>
      </c>
      <c r="C151" s="12" t="s">
        <v>150</v>
      </c>
      <c r="D151" s="8">
        <v>25</v>
      </c>
      <c r="E151" s="15" t="s">
        <v>138</v>
      </c>
      <c r="F151" s="8">
        <v>1</v>
      </c>
      <c r="G151" s="8" t="s">
        <v>138</v>
      </c>
      <c r="H151" s="40">
        <v>350</v>
      </c>
      <c r="I151" s="40">
        <f t="shared" si="13"/>
        <v>8750</v>
      </c>
      <c r="J151" s="8"/>
    </row>
    <row r="152" spans="1:10">
      <c r="A152" s="106"/>
      <c r="B152" s="20" t="s">
        <v>19</v>
      </c>
      <c r="C152" s="12" t="s">
        <v>151</v>
      </c>
      <c r="D152" s="8">
        <v>8</v>
      </c>
      <c r="E152" s="15" t="s">
        <v>138</v>
      </c>
      <c r="F152" s="8">
        <v>1</v>
      </c>
      <c r="G152" s="8" t="s">
        <v>138</v>
      </c>
      <c r="H152" s="40">
        <v>50</v>
      </c>
      <c r="I152" s="40">
        <f t="shared" si="13"/>
        <v>400</v>
      </c>
      <c r="J152" s="8"/>
    </row>
    <row r="153" spans="1:10">
      <c r="A153" s="106"/>
      <c r="B153" s="20" t="s">
        <v>19</v>
      </c>
      <c r="C153" s="12" t="s">
        <v>152</v>
      </c>
      <c r="D153" s="8">
        <v>720</v>
      </c>
      <c r="E153" s="15" t="s">
        <v>138</v>
      </c>
      <c r="F153" s="8">
        <v>1</v>
      </c>
      <c r="G153" s="8" t="s">
        <v>138</v>
      </c>
      <c r="H153" s="40">
        <v>2</v>
      </c>
      <c r="I153" s="40">
        <f t="shared" si="13"/>
        <v>1440</v>
      </c>
      <c r="J153" s="8"/>
    </row>
    <row r="154" spans="1:10">
      <c r="A154" s="106"/>
      <c r="B154" s="20" t="s">
        <v>19</v>
      </c>
      <c r="C154" s="6" t="s">
        <v>154</v>
      </c>
      <c r="D154" s="8">
        <v>260</v>
      </c>
      <c r="E154" s="15" t="s">
        <v>138</v>
      </c>
      <c r="F154" s="8">
        <v>1</v>
      </c>
      <c r="G154" s="8" t="s">
        <v>138</v>
      </c>
      <c r="H154" s="40">
        <v>9</v>
      </c>
      <c r="I154" s="40">
        <f>D154*F154*H154</f>
        <v>2340</v>
      </c>
      <c r="J154" s="8"/>
    </row>
    <row r="155" spans="1:10">
      <c r="A155" s="106"/>
      <c r="B155" s="20" t="s">
        <v>19</v>
      </c>
      <c r="C155" s="6" t="s">
        <v>155</v>
      </c>
      <c r="D155" s="8">
        <v>220</v>
      </c>
      <c r="E155" s="15" t="s">
        <v>138</v>
      </c>
      <c r="F155" s="8">
        <v>1</v>
      </c>
      <c r="G155" s="8" t="s">
        <v>138</v>
      </c>
      <c r="H155" s="40">
        <v>10</v>
      </c>
      <c r="I155" s="40">
        <f t="shared" ref="I155:I163" si="14">D155*F155*H155</f>
        <v>2200</v>
      </c>
      <c r="J155" s="8"/>
    </row>
    <row r="156" spans="1:10">
      <c r="A156" s="106"/>
      <c r="B156" s="20" t="s">
        <v>19</v>
      </c>
      <c r="C156" s="6" t="s">
        <v>156</v>
      </c>
      <c r="D156" s="8">
        <v>280</v>
      </c>
      <c r="E156" s="15" t="s">
        <v>138</v>
      </c>
      <c r="F156" s="8">
        <v>1</v>
      </c>
      <c r="G156" s="8" t="s">
        <v>138</v>
      </c>
      <c r="H156" s="40">
        <v>15</v>
      </c>
      <c r="I156" s="40">
        <f t="shared" si="14"/>
        <v>4200</v>
      </c>
      <c r="J156" s="8"/>
    </row>
    <row r="157" spans="1:10">
      <c r="A157" s="106"/>
      <c r="B157" s="20" t="s">
        <v>19</v>
      </c>
      <c r="C157" s="6" t="s">
        <v>157</v>
      </c>
      <c r="D157" s="8">
        <v>230</v>
      </c>
      <c r="E157" s="15" t="s">
        <v>138</v>
      </c>
      <c r="F157" s="8">
        <v>1</v>
      </c>
      <c r="G157" s="8" t="s">
        <v>138</v>
      </c>
      <c r="H157" s="40">
        <v>8</v>
      </c>
      <c r="I157" s="40">
        <f t="shared" si="14"/>
        <v>1840</v>
      </c>
      <c r="J157" s="8"/>
    </row>
    <row r="158" spans="1:10">
      <c r="A158" s="106"/>
      <c r="B158" s="20" t="s">
        <v>19</v>
      </c>
      <c r="C158" s="6" t="s">
        <v>158</v>
      </c>
      <c r="D158" s="8">
        <v>230</v>
      </c>
      <c r="E158" s="15" t="s">
        <v>138</v>
      </c>
      <c r="F158" s="8">
        <v>1</v>
      </c>
      <c r="G158" s="8" t="s">
        <v>138</v>
      </c>
      <c r="H158" s="40">
        <v>1</v>
      </c>
      <c r="I158" s="40">
        <f t="shared" si="14"/>
        <v>230</v>
      </c>
      <c r="J158" s="8"/>
    </row>
    <row r="159" spans="1:10">
      <c r="A159" s="106"/>
      <c r="B159" s="20" t="s">
        <v>19</v>
      </c>
      <c r="C159" s="6" t="s">
        <v>162</v>
      </c>
      <c r="D159" s="8">
        <v>230</v>
      </c>
      <c r="E159" s="15" t="s">
        <v>138</v>
      </c>
      <c r="F159" s="8">
        <v>1</v>
      </c>
      <c r="G159" s="8" t="s">
        <v>138</v>
      </c>
      <c r="H159" s="40">
        <v>35</v>
      </c>
      <c r="I159" s="40">
        <f t="shared" si="14"/>
        <v>8050</v>
      </c>
      <c r="J159" s="8"/>
    </row>
    <row r="160" spans="1:10">
      <c r="A160" s="106"/>
      <c r="B160" s="20" t="s">
        <v>19</v>
      </c>
      <c r="C160" s="6" t="s">
        <v>163</v>
      </c>
      <c r="D160" s="8">
        <v>230</v>
      </c>
      <c r="E160" s="15" t="s">
        <v>138</v>
      </c>
      <c r="F160" s="8">
        <v>1</v>
      </c>
      <c r="G160" s="8" t="s">
        <v>138</v>
      </c>
      <c r="H160" s="40">
        <v>150</v>
      </c>
      <c r="I160" s="40">
        <f t="shared" si="14"/>
        <v>34500</v>
      </c>
      <c r="J160" s="8"/>
    </row>
    <row r="161" spans="1:10">
      <c r="A161" s="106"/>
      <c r="B161" s="20" t="s">
        <v>20</v>
      </c>
      <c r="C161" s="20" t="s">
        <v>13</v>
      </c>
      <c r="D161" s="8">
        <v>1</v>
      </c>
      <c r="E161" s="15" t="s">
        <v>136</v>
      </c>
      <c r="F161" s="11">
        <v>1</v>
      </c>
      <c r="G161" s="21" t="s">
        <v>138</v>
      </c>
      <c r="H161" s="40">
        <v>1000</v>
      </c>
      <c r="I161" s="40">
        <f t="shared" si="14"/>
        <v>1000</v>
      </c>
      <c r="J161" s="8"/>
    </row>
    <row r="162" spans="1:10">
      <c r="A162" s="106"/>
      <c r="B162" s="20" t="s">
        <v>20</v>
      </c>
      <c r="C162" s="20" t="s">
        <v>14</v>
      </c>
      <c r="D162" s="8">
        <v>15</v>
      </c>
      <c r="E162" s="15" t="s">
        <v>138</v>
      </c>
      <c r="F162" s="11">
        <v>1</v>
      </c>
      <c r="G162" s="11" t="s">
        <v>147</v>
      </c>
      <c r="H162" s="40">
        <v>50</v>
      </c>
      <c r="I162" s="40">
        <f t="shared" si="14"/>
        <v>750</v>
      </c>
      <c r="J162" s="8"/>
    </row>
    <row r="163" spans="1:10">
      <c r="A163" s="106"/>
      <c r="B163" s="20" t="s">
        <v>18</v>
      </c>
      <c r="C163" s="20" t="s">
        <v>17</v>
      </c>
      <c r="D163" s="8">
        <v>10</v>
      </c>
      <c r="E163" s="15" t="s">
        <v>136</v>
      </c>
      <c r="F163" s="11">
        <v>1</v>
      </c>
      <c r="G163" s="11" t="s">
        <v>147</v>
      </c>
      <c r="H163" s="40">
        <v>400</v>
      </c>
      <c r="I163" s="40">
        <f t="shared" si="14"/>
        <v>4000</v>
      </c>
      <c r="J163" s="8"/>
    </row>
    <row r="164" spans="1:10">
      <c r="A164" s="106"/>
      <c r="B164" s="20" t="s">
        <v>196</v>
      </c>
      <c r="C164" s="20"/>
      <c r="D164" s="15">
        <v>5</v>
      </c>
      <c r="E164" s="15" t="s">
        <v>119</v>
      </c>
      <c r="F164" s="8">
        <v>2</v>
      </c>
      <c r="G164" s="8" t="s">
        <v>144</v>
      </c>
      <c r="H164" s="40">
        <v>600</v>
      </c>
      <c r="I164" s="40">
        <f>H164*F164*D164</f>
        <v>6000</v>
      </c>
      <c r="J164" s="8"/>
    </row>
    <row r="165" spans="1:10">
      <c r="A165" s="106"/>
      <c r="B165" s="20" t="s">
        <v>175</v>
      </c>
      <c r="C165" s="20"/>
      <c r="D165" s="15">
        <v>8</v>
      </c>
      <c r="E165" s="15" t="s">
        <v>119</v>
      </c>
      <c r="F165" s="8">
        <v>2</v>
      </c>
      <c r="G165" s="8" t="s">
        <v>144</v>
      </c>
      <c r="H165" s="40">
        <v>450</v>
      </c>
      <c r="I165" s="40">
        <f>H165*F165*D165</f>
        <v>7200</v>
      </c>
      <c r="J165" s="8"/>
    </row>
    <row r="166" spans="1:10">
      <c r="A166" s="108" t="s">
        <v>189</v>
      </c>
      <c r="B166" s="108"/>
      <c r="C166" s="108"/>
      <c r="D166" s="108"/>
      <c r="E166" s="108"/>
      <c r="F166" s="108"/>
      <c r="G166" s="108"/>
      <c r="H166" s="108"/>
      <c r="I166" s="52">
        <f>SUM(I141:I165)</f>
        <v>211450</v>
      </c>
      <c r="J166" s="9"/>
    </row>
    <row r="167" spans="1:10">
      <c r="A167" s="106" t="s">
        <v>182</v>
      </c>
      <c r="B167" s="20" t="s">
        <v>4</v>
      </c>
      <c r="C167" s="20"/>
      <c r="D167" s="15">
        <v>3</v>
      </c>
      <c r="E167" s="15" t="s">
        <v>119</v>
      </c>
      <c r="F167" s="8">
        <v>3</v>
      </c>
      <c r="G167" s="8" t="s">
        <v>144</v>
      </c>
      <c r="H167" s="40">
        <v>4500</v>
      </c>
      <c r="I167" s="40">
        <f>D167*F167*H167</f>
        <v>40500</v>
      </c>
      <c r="J167" s="8"/>
    </row>
    <row r="168" spans="1:10">
      <c r="A168" s="106"/>
      <c r="B168" s="20" t="s">
        <v>6</v>
      </c>
      <c r="C168" s="20" t="s">
        <v>7</v>
      </c>
      <c r="D168" s="15">
        <v>1</v>
      </c>
      <c r="E168" s="15" t="s">
        <v>136</v>
      </c>
      <c r="F168" s="8">
        <v>1</v>
      </c>
      <c r="G168" s="8" t="s">
        <v>136</v>
      </c>
      <c r="H168" s="40">
        <v>4000</v>
      </c>
      <c r="I168" s="40">
        <f t="shared" ref="I168:I171" si="15">D168*F168*H168</f>
        <v>4000</v>
      </c>
      <c r="J168" s="8" t="s">
        <v>8</v>
      </c>
    </row>
    <row r="169" spans="1:10">
      <c r="A169" s="106"/>
      <c r="B169" s="20" t="s">
        <v>5</v>
      </c>
      <c r="C169" s="20"/>
      <c r="D169" s="15">
        <v>3</v>
      </c>
      <c r="E169" s="15" t="s">
        <v>119</v>
      </c>
      <c r="F169" s="8">
        <v>3</v>
      </c>
      <c r="G169" s="8" t="s">
        <v>144</v>
      </c>
      <c r="H169" s="40">
        <v>4500</v>
      </c>
      <c r="I169" s="40">
        <f t="shared" si="15"/>
        <v>40500</v>
      </c>
      <c r="J169" s="8"/>
    </row>
    <row r="170" spans="1:10">
      <c r="A170" s="106"/>
      <c r="B170" s="20" t="s">
        <v>9</v>
      </c>
      <c r="C170" s="20" t="s">
        <v>10</v>
      </c>
      <c r="D170" s="15">
        <v>1</v>
      </c>
      <c r="E170" s="15" t="s">
        <v>119</v>
      </c>
      <c r="F170" s="8">
        <v>2</v>
      </c>
      <c r="G170" s="8" t="s">
        <v>144</v>
      </c>
      <c r="H170" s="40">
        <v>12000</v>
      </c>
      <c r="I170" s="40">
        <f t="shared" si="15"/>
        <v>24000</v>
      </c>
      <c r="J170" s="8"/>
    </row>
    <row r="171" spans="1:10">
      <c r="A171" s="106"/>
      <c r="B171" s="20" t="s">
        <v>276</v>
      </c>
      <c r="C171" s="20" t="s">
        <v>277</v>
      </c>
      <c r="D171" s="15">
        <v>1</v>
      </c>
      <c r="E171" s="15" t="s">
        <v>278</v>
      </c>
      <c r="F171" s="8">
        <v>1</v>
      </c>
      <c r="G171" s="8" t="s">
        <v>263</v>
      </c>
      <c r="H171" s="40">
        <v>10000</v>
      </c>
      <c r="I171" s="40">
        <f t="shared" si="15"/>
        <v>10000</v>
      </c>
      <c r="J171" s="8"/>
    </row>
    <row r="172" spans="1:10">
      <c r="A172" s="106"/>
      <c r="B172" s="20" t="s">
        <v>11</v>
      </c>
      <c r="C172" s="20" t="s">
        <v>12</v>
      </c>
      <c r="D172" s="15">
        <v>1</v>
      </c>
      <c r="E172" s="15" t="s">
        <v>136</v>
      </c>
      <c r="F172" s="8">
        <v>1</v>
      </c>
      <c r="G172" s="8" t="s">
        <v>136</v>
      </c>
      <c r="H172" s="40">
        <v>8000</v>
      </c>
      <c r="I172" s="40">
        <f>D172*F172*H172</f>
        <v>8000</v>
      </c>
      <c r="J172" s="8"/>
    </row>
    <row r="173" spans="1:10">
      <c r="A173" s="108" t="s">
        <v>23</v>
      </c>
      <c r="B173" s="108"/>
      <c r="C173" s="108"/>
      <c r="D173" s="108"/>
      <c r="E173" s="108"/>
      <c r="F173" s="108"/>
      <c r="G173" s="108"/>
      <c r="H173" s="108"/>
      <c r="I173" s="52">
        <f>SUM(I167:I172)</f>
        <v>127000</v>
      </c>
      <c r="J173" s="9"/>
    </row>
    <row r="174" spans="1:10">
      <c r="A174" s="112" t="s">
        <v>197</v>
      </c>
      <c r="B174" s="31" t="s">
        <v>281</v>
      </c>
      <c r="C174" s="31" t="s">
        <v>282</v>
      </c>
      <c r="D174" s="11">
        <v>3</v>
      </c>
      <c r="E174" s="11" t="s">
        <v>283</v>
      </c>
      <c r="F174" s="11">
        <v>1</v>
      </c>
      <c r="G174" s="11" t="s">
        <v>284</v>
      </c>
      <c r="H174" s="40">
        <v>4000</v>
      </c>
      <c r="I174" s="53">
        <f>D174*F174*H174</f>
        <v>12000</v>
      </c>
      <c r="J174" s="11"/>
    </row>
    <row r="175" spans="1:10">
      <c r="A175" s="113"/>
      <c r="B175" s="107" t="s">
        <v>198</v>
      </c>
      <c r="C175" s="20" t="s">
        <v>199</v>
      </c>
      <c r="D175" s="15">
        <v>10</v>
      </c>
      <c r="E175" s="15" t="s">
        <v>119</v>
      </c>
      <c r="F175" s="8">
        <v>1</v>
      </c>
      <c r="G175" s="8" t="s">
        <v>136</v>
      </c>
      <c r="H175" s="40">
        <v>5500</v>
      </c>
      <c r="I175" s="40">
        <f>D175*F175*H175</f>
        <v>55000</v>
      </c>
      <c r="J175" s="106"/>
    </row>
    <row r="176" spans="1:10">
      <c r="A176" s="114"/>
      <c r="B176" s="107"/>
      <c r="C176" s="20" t="s">
        <v>200</v>
      </c>
      <c r="D176" s="15">
        <v>1</v>
      </c>
      <c r="E176" s="15" t="s">
        <v>201</v>
      </c>
      <c r="F176" s="8">
        <v>1</v>
      </c>
      <c r="G176" s="8" t="s">
        <v>201</v>
      </c>
      <c r="H176" s="40">
        <v>2000</v>
      </c>
      <c r="I176" s="40">
        <f>D176*F176*H176</f>
        <v>2000</v>
      </c>
      <c r="J176" s="106"/>
    </row>
    <row r="177" spans="1:10">
      <c r="A177" s="108" t="s">
        <v>21</v>
      </c>
      <c r="B177" s="108"/>
      <c r="C177" s="108"/>
      <c r="D177" s="108"/>
      <c r="E177" s="108"/>
      <c r="F177" s="108"/>
      <c r="G177" s="108"/>
      <c r="H177" s="108"/>
      <c r="I177" s="52">
        <f>SUM(I174:I176)</f>
        <v>69000</v>
      </c>
      <c r="J177" s="9"/>
    </row>
    <row r="178" spans="1:10">
      <c r="A178" s="115" t="s">
        <v>26</v>
      </c>
      <c r="B178" s="115"/>
      <c r="C178" s="115"/>
      <c r="D178" s="115"/>
      <c r="E178" s="115"/>
      <c r="F178" s="115"/>
      <c r="G178" s="115"/>
      <c r="H178" s="115"/>
      <c r="I178" s="54">
        <f>I177+I173+I166+I140+I129+I116+I50+I24+I22+I15+I7</f>
        <v>3458500</v>
      </c>
      <c r="J178" s="10"/>
    </row>
    <row r="179" spans="1:10">
      <c r="A179" s="115" t="s">
        <v>27</v>
      </c>
      <c r="B179" s="115"/>
      <c r="C179" s="115"/>
      <c r="D179" s="115"/>
      <c r="E179" s="115"/>
      <c r="F179" s="115"/>
      <c r="G179" s="115"/>
      <c r="H179" s="115"/>
      <c r="I179" s="54">
        <f>I178*0.1</f>
        <v>345850</v>
      </c>
      <c r="J179" s="10"/>
    </row>
    <row r="180" spans="1:10">
      <c r="A180" s="115" t="s">
        <v>28</v>
      </c>
      <c r="B180" s="115"/>
      <c r="C180" s="115"/>
      <c r="D180" s="115"/>
      <c r="E180" s="115"/>
      <c r="F180" s="115"/>
      <c r="G180" s="115"/>
      <c r="H180" s="115"/>
      <c r="I180" s="54">
        <f>(I178+I179)*0.06</f>
        <v>228261</v>
      </c>
      <c r="J180" s="10"/>
    </row>
    <row r="181" spans="1:10">
      <c r="A181" s="115" t="s">
        <v>2</v>
      </c>
      <c r="B181" s="115"/>
      <c r="C181" s="115"/>
      <c r="D181" s="115"/>
      <c r="E181" s="115"/>
      <c r="F181" s="115"/>
      <c r="G181" s="115"/>
      <c r="H181" s="115"/>
      <c r="I181" s="54">
        <f>SUM(I178:I180)</f>
        <v>4032611</v>
      </c>
      <c r="J181" s="10"/>
    </row>
  </sheetData>
  <mergeCells count="33">
    <mergeCell ref="B6:C6"/>
    <mergeCell ref="A8:A14"/>
    <mergeCell ref="B8:B9"/>
    <mergeCell ref="A24:H24"/>
    <mergeCell ref="A25:A49"/>
    <mergeCell ref="B47:B48"/>
    <mergeCell ref="A15:H15"/>
    <mergeCell ref="J175:J176"/>
    <mergeCell ref="A22:H22"/>
    <mergeCell ref="A16:A21"/>
    <mergeCell ref="B16:B21"/>
    <mergeCell ref="A7:H7"/>
    <mergeCell ref="A50:H50"/>
    <mergeCell ref="A51:A115"/>
    <mergeCell ref="A116:H116"/>
    <mergeCell ref="A117:A128"/>
    <mergeCell ref="A129:H129"/>
    <mergeCell ref="A130:A139"/>
    <mergeCell ref="B130:B132"/>
    <mergeCell ref="A173:H173"/>
    <mergeCell ref="A140:H140"/>
    <mergeCell ref="A180:H180"/>
    <mergeCell ref="A181:H181"/>
    <mergeCell ref="B13:B14"/>
    <mergeCell ref="A141:A165"/>
    <mergeCell ref="B141:B143"/>
    <mergeCell ref="A166:H166"/>
    <mergeCell ref="A167:A172"/>
    <mergeCell ref="A174:A176"/>
    <mergeCell ref="B175:B176"/>
    <mergeCell ref="A177:H177"/>
    <mergeCell ref="A178:H178"/>
    <mergeCell ref="A179:H179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opLeftCell="A172" zoomScale="80" zoomScaleNormal="80" zoomScalePageLayoutView="80" workbookViewId="0">
      <selection activeCell="I21" sqref="I21"/>
    </sheetView>
  </sheetViews>
  <sheetFormatPr defaultColWidth="46.77734375" defaultRowHeight="13.8"/>
  <cols>
    <col min="1" max="1" width="34.44140625" customWidth="1"/>
    <col min="2" max="2" width="34.6640625" customWidth="1"/>
    <col min="3" max="3" width="43.33203125" customWidth="1"/>
    <col min="4" max="4" width="6.6640625" customWidth="1"/>
    <col min="5" max="5" width="8.44140625" customWidth="1"/>
    <col min="6" max="6" width="9.109375" customWidth="1"/>
    <col min="7" max="7" width="7.77734375" customWidth="1"/>
    <col min="8" max="8" width="14.77734375" customWidth="1"/>
    <col min="9" max="9" width="17.33203125" customWidth="1"/>
    <col min="10" max="10" width="25.6640625" customWidth="1"/>
  </cols>
  <sheetData>
    <row r="1" spans="1:10">
      <c r="A1" s="33" t="s">
        <v>113</v>
      </c>
      <c r="B1" s="34"/>
      <c r="C1" s="34"/>
      <c r="D1" s="45"/>
      <c r="E1" s="45"/>
      <c r="F1" s="46"/>
      <c r="G1" s="46"/>
      <c r="H1" s="47"/>
      <c r="I1" s="47"/>
      <c r="J1" s="46"/>
    </row>
    <row r="2" spans="1:10">
      <c r="A2" s="33" t="s">
        <v>313</v>
      </c>
      <c r="B2" s="34"/>
      <c r="C2" s="34"/>
      <c r="D2" s="45"/>
      <c r="E2" s="45"/>
      <c r="F2" s="46"/>
      <c r="G2" s="46"/>
      <c r="H2" s="47"/>
      <c r="I2" s="47"/>
      <c r="J2" s="46"/>
    </row>
    <row r="3" spans="1:10">
      <c r="A3" s="33" t="s">
        <v>88</v>
      </c>
      <c r="B3" s="34"/>
      <c r="C3" s="34"/>
      <c r="D3" s="45"/>
      <c r="E3" s="45"/>
      <c r="F3" s="46"/>
      <c r="G3" s="46"/>
      <c r="H3" s="47"/>
      <c r="I3" s="47"/>
      <c r="J3" s="46"/>
    </row>
    <row r="4" spans="1:10">
      <c r="A4" s="33" t="s">
        <v>316</v>
      </c>
      <c r="B4" s="34"/>
      <c r="C4" s="34"/>
      <c r="D4" s="45"/>
      <c r="E4" s="45"/>
      <c r="F4" s="46"/>
      <c r="G4" s="46"/>
      <c r="H4" s="47"/>
      <c r="I4" s="47"/>
      <c r="J4" s="46"/>
    </row>
    <row r="5" spans="1:10">
      <c r="A5" s="10" t="s">
        <v>126</v>
      </c>
      <c r="B5" s="23" t="s">
        <v>0</v>
      </c>
      <c r="C5" s="23" t="s">
        <v>245</v>
      </c>
      <c r="D5" s="23" t="s">
        <v>118</v>
      </c>
      <c r="E5" s="23" t="s">
        <v>115</v>
      </c>
      <c r="F5" s="10" t="s">
        <v>1</v>
      </c>
      <c r="G5" s="10" t="s">
        <v>115</v>
      </c>
      <c r="H5" s="39" t="s">
        <v>117</v>
      </c>
      <c r="I5" s="39" t="s">
        <v>2</v>
      </c>
      <c r="J5" s="10" t="s">
        <v>3</v>
      </c>
    </row>
    <row r="6" spans="1:10">
      <c r="A6" s="11" t="s">
        <v>114</v>
      </c>
      <c r="B6" s="101" t="s">
        <v>244</v>
      </c>
      <c r="C6" s="102"/>
      <c r="D6" s="15">
        <v>1</v>
      </c>
      <c r="E6" s="15" t="s">
        <v>119</v>
      </c>
      <c r="F6" s="8">
        <v>1</v>
      </c>
      <c r="G6" s="8" t="s">
        <v>120</v>
      </c>
      <c r="H6" s="40">
        <f>机票明细!E44</f>
        <v>767000</v>
      </c>
      <c r="I6" s="40">
        <f>D6*F6*H6</f>
        <v>767000</v>
      </c>
      <c r="J6" s="8"/>
    </row>
    <row r="7" spans="1:10">
      <c r="A7" s="108"/>
      <c r="B7" s="108"/>
      <c r="C7" s="108"/>
      <c r="D7" s="108"/>
      <c r="E7" s="108"/>
      <c r="F7" s="108"/>
      <c r="G7" s="108"/>
      <c r="H7" s="108"/>
      <c r="I7" s="52">
        <f>I6</f>
        <v>767000</v>
      </c>
      <c r="J7" s="9"/>
    </row>
    <row r="8" spans="1:10">
      <c r="A8" s="103" t="s">
        <v>298</v>
      </c>
      <c r="B8" s="103" t="s">
        <v>288</v>
      </c>
      <c r="C8" s="48" t="s">
        <v>285</v>
      </c>
      <c r="D8" s="49">
        <v>83</v>
      </c>
      <c r="E8" s="27" t="s">
        <v>121</v>
      </c>
      <c r="F8" s="28">
        <v>3</v>
      </c>
      <c r="G8" s="27" t="s">
        <v>122</v>
      </c>
      <c r="H8" s="50">
        <v>608</v>
      </c>
      <c r="I8" s="41">
        <f>D8*F8*H8</f>
        <v>151392</v>
      </c>
      <c r="J8" s="29"/>
    </row>
    <row r="9" spans="1:10">
      <c r="A9" s="104"/>
      <c r="B9" s="104"/>
      <c r="C9" s="48" t="s">
        <v>286</v>
      </c>
      <c r="D9" s="49">
        <v>52</v>
      </c>
      <c r="E9" s="27" t="s">
        <v>121</v>
      </c>
      <c r="F9" s="28">
        <v>3</v>
      </c>
      <c r="G9" s="27" t="s">
        <v>122</v>
      </c>
      <c r="H9" s="50">
        <v>608</v>
      </c>
      <c r="I9" s="41">
        <f t="shared" ref="I9:I15" si="0">D9*F9*H9</f>
        <v>94848</v>
      </c>
      <c r="J9" s="29"/>
    </row>
    <row r="10" spans="1:10">
      <c r="A10" s="104"/>
      <c r="B10" s="103" t="s">
        <v>287</v>
      </c>
      <c r="C10" s="48" t="s">
        <v>285</v>
      </c>
      <c r="D10" s="49">
        <v>83</v>
      </c>
      <c r="E10" s="27" t="s">
        <v>121</v>
      </c>
      <c r="F10" s="28">
        <v>1</v>
      </c>
      <c r="G10" s="27" t="s">
        <v>122</v>
      </c>
      <c r="H10" s="50">
        <v>708</v>
      </c>
      <c r="I10" s="41">
        <f t="shared" si="0"/>
        <v>58764</v>
      </c>
      <c r="J10" s="29"/>
    </row>
    <row r="11" spans="1:10">
      <c r="A11" s="104"/>
      <c r="B11" s="104"/>
      <c r="C11" s="48" t="s">
        <v>286</v>
      </c>
      <c r="D11" s="49">
        <v>52</v>
      </c>
      <c r="E11" s="27" t="s">
        <v>121</v>
      </c>
      <c r="F11" s="28">
        <v>1</v>
      </c>
      <c r="G11" s="27" t="s">
        <v>122</v>
      </c>
      <c r="H11" s="50">
        <v>708</v>
      </c>
      <c r="I11" s="41">
        <f t="shared" si="0"/>
        <v>36816</v>
      </c>
      <c r="J11" s="29"/>
    </row>
    <row r="12" spans="1:10">
      <c r="A12" s="104"/>
      <c r="B12" s="29" t="s">
        <v>264</v>
      </c>
      <c r="C12" s="51" t="s">
        <v>265</v>
      </c>
      <c r="D12" s="49">
        <v>7</v>
      </c>
      <c r="E12" s="27" t="s">
        <v>266</v>
      </c>
      <c r="F12" s="28">
        <v>1</v>
      </c>
      <c r="G12" s="27"/>
      <c r="H12" s="50">
        <v>608</v>
      </c>
      <c r="I12" s="41">
        <f t="shared" si="0"/>
        <v>4256</v>
      </c>
      <c r="J12" s="29"/>
    </row>
    <row r="13" spans="1:10">
      <c r="A13" s="104"/>
      <c r="B13" s="29" t="s">
        <v>261</v>
      </c>
      <c r="C13" s="48" t="s">
        <v>262</v>
      </c>
      <c r="D13" s="49">
        <v>1</v>
      </c>
      <c r="E13" s="27" t="s">
        <v>263</v>
      </c>
      <c r="F13" s="28">
        <v>1</v>
      </c>
      <c r="G13" s="27" t="s">
        <v>263</v>
      </c>
      <c r="H13" s="50">
        <v>15000</v>
      </c>
      <c r="I13" s="41">
        <f t="shared" si="0"/>
        <v>15000</v>
      </c>
      <c r="J13" s="29"/>
    </row>
    <row r="14" spans="1:10">
      <c r="A14" s="104"/>
      <c r="B14" s="35" t="s">
        <v>290</v>
      </c>
      <c r="C14" s="48" t="s">
        <v>292</v>
      </c>
      <c r="D14" s="49">
        <v>1</v>
      </c>
      <c r="E14" s="27" t="s">
        <v>296</v>
      </c>
      <c r="F14" s="28">
        <v>1</v>
      </c>
      <c r="G14" s="27" t="s">
        <v>297</v>
      </c>
      <c r="H14" s="50">
        <v>24000</v>
      </c>
      <c r="I14" s="41">
        <f t="shared" si="0"/>
        <v>24000</v>
      </c>
      <c r="J14" s="29"/>
    </row>
    <row r="15" spans="1:10">
      <c r="A15" s="105"/>
      <c r="B15" s="35" t="s">
        <v>291</v>
      </c>
      <c r="C15" s="25" t="s">
        <v>293</v>
      </c>
      <c r="D15" s="26">
        <v>3</v>
      </c>
      <c r="E15" s="27" t="s">
        <v>294</v>
      </c>
      <c r="F15" s="28">
        <v>1</v>
      </c>
      <c r="G15" s="27" t="s">
        <v>295</v>
      </c>
      <c r="H15" s="41">
        <v>11000</v>
      </c>
      <c r="I15" s="41">
        <f t="shared" si="0"/>
        <v>33000</v>
      </c>
      <c r="J15" s="29"/>
    </row>
    <row r="16" spans="1:10">
      <c r="A16" s="108" t="s">
        <v>130</v>
      </c>
      <c r="B16" s="108"/>
      <c r="C16" s="108"/>
      <c r="D16" s="108"/>
      <c r="E16" s="108"/>
      <c r="F16" s="108"/>
      <c r="G16" s="108"/>
      <c r="H16" s="108"/>
      <c r="I16" s="52">
        <f>SUM(I8:I15)</f>
        <v>418076</v>
      </c>
      <c r="J16" s="9"/>
    </row>
    <row r="17" spans="1:10">
      <c r="A17" s="103" t="s">
        <v>127</v>
      </c>
      <c r="B17" s="103" t="s">
        <v>289</v>
      </c>
      <c r="C17" s="24" t="s">
        <v>254</v>
      </c>
      <c r="D17" s="26">
        <v>23</v>
      </c>
      <c r="E17" s="27" t="s">
        <v>128</v>
      </c>
      <c r="F17" s="28">
        <v>1</v>
      </c>
      <c r="G17" s="27" t="s">
        <v>124</v>
      </c>
      <c r="H17" s="41">
        <v>3500</v>
      </c>
      <c r="I17" s="41">
        <f t="shared" ref="I17:I22" si="1">D17*F17*H17</f>
        <v>80500</v>
      </c>
      <c r="J17" s="22"/>
    </row>
    <row r="18" spans="1:10">
      <c r="A18" s="104"/>
      <c r="B18" s="104"/>
      <c r="C18" s="24" t="s">
        <v>299</v>
      </c>
      <c r="D18" s="26">
        <v>220</v>
      </c>
      <c r="E18" s="27" t="s">
        <v>283</v>
      </c>
      <c r="F18" s="28">
        <v>2</v>
      </c>
      <c r="G18" s="27" t="s">
        <v>300</v>
      </c>
      <c r="H18" s="41">
        <v>158</v>
      </c>
      <c r="I18" s="41">
        <f t="shared" si="1"/>
        <v>69520</v>
      </c>
      <c r="J18" s="22"/>
    </row>
    <row r="19" spans="1:10">
      <c r="A19" s="104"/>
      <c r="B19" s="104"/>
      <c r="C19" s="24" t="s">
        <v>301</v>
      </c>
      <c r="D19" s="26">
        <v>220</v>
      </c>
      <c r="E19" s="27" t="s">
        <v>283</v>
      </c>
      <c r="F19" s="28">
        <v>4</v>
      </c>
      <c r="G19" s="27" t="s">
        <v>300</v>
      </c>
      <c r="H19" s="41">
        <v>50</v>
      </c>
      <c r="I19" s="41">
        <f t="shared" si="1"/>
        <v>44000</v>
      </c>
      <c r="J19" s="22"/>
    </row>
    <row r="20" spans="1:10">
      <c r="A20" s="104"/>
      <c r="B20" s="104"/>
      <c r="C20" s="24" t="s">
        <v>302</v>
      </c>
      <c r="D20" s="26">
        <v>1</v>
      </c>
      <c r="E20" s="27" t="s">
        <v>284</v>
      </c>
      <c r="F20" s="28">
        <v>1</v>
      </c>
      <c r="G20" s="27" t="s">
        <v>300</v>
      </c>
      <c r="H20" s="41">
        <v>20000</v>
      </c>
      <c r="I20" s="41">
        <f t="shared" si="1"/>
        <v>20000</v>
      </c>
      <c r="J20" s="22"/>
    </row>
    <row r="21" spans="1:10">
      <c r="A21" s="104"/>
      <c r="B21" s="104"/>
      <c r="C21" s="24" t="s">
        <v>368</v>
      </c>
      <c r="D21" s="26">
        <v>100</v>
      </c>
      <c r="E21" s="27" t="s">
        <v>366</v>
      </c>
      <c r="F21" s="28">
        <v>1</v>
      </c>
      <c r="G21" s="27" t="s">
        <v>367</v>
      </c>
      <c r="H21" s="41">
        <v>198</v>
      </c>
      <c r="I21" s="41">
        <f t="shared" si="1"/>
        <v>19800</v>
      </c>
      <c r="J21" s="22"/>
    </row>
    <row r="22" spans="1:10">
      <c r="A22" s="105"/>
      <c r="B22" s="105"/>
      <c r="C22" s="24" t="s">
        <v>255</v>
      </c>
      <c r="D22" s="26">
        <v>1</v>
      </c>
      <c r="E22" s="27" t="s">
        <v>256</v>
      </c>
      <c r="F22" s="28">
        <v>1</v>
      </c>
      <c r="G22" s="27" t="s">
        <v>257</v>
      </c>
      <c r="H22" s="41">
        <v>4000</v>
      </c>
      <c r="I22" s="41">
        <f t="shared" si="1"/>
        <v>4000</v>
      </c>
      <c r="J22" s="22"/>
    </row>
    <row r="23" spans="1:10">
      <c r="A23" s="108" t="s">
        <v>129</v>
      </c>
      <c r="B23" s="108"/>
      <c r="C23" s="108"/>
      <c r="D23" s="108"/>
      <c r="E23" s="108"/>
      <c r="F23" s="108"/>
      <c r="G23" s="108"/>
      <c r="H23" s="108"/>
      <c r="I23" s="52">
        <f>SUM(I17:I22)</f>
        <v>237820</v>
      </c>
      <c r="J23" s="9"/>
    </row>
    <row r="24" spans="1:10">
      <c r="A24" s="30" t="s">
        <v>131</v>
      </c>
      <c r="B24" s="35" t="s">
        <v>133</v>
      </c>
      <c r="C24" s="25" t="s">
        <v>134</v>
      </c>
      <c r="D24" s="26">
        <v>220</v>
      </c>
      <c r="E24" s="27" t="s">
        <v>123</v>
      </c>
      <c r="F24" s="28">
        <v>1</v>
      </c>
      <c r="G24" s="27" t="s">
        <v>124</v>
      </c>
      <c r="H24" s="41">
        <v>268</v>
      </c>
      <c r="I24" s="41">
        <f t="shared" ref="I24" si="2">D24*F24*H24</f>
        <v>58960</v>
      </c>
      <c r="J24" s="29"/>
    </row>
    <row r="25" spans="1:10">
      <c r="A25" s="108" t="s">
        <v>132</v>
      </c>
      <c r="B25" s="108"/>
      <c r="C25" s="108"/>
      <c r="D25" s="108"/>
      <c r="E25" s="108"/>
      <c r="F25" s="108"/>
      <c r="G25" s="108"/>
      <c r="H25" s="108"/>
      <c r="I25" s="52">
        <f>SUM(I24:I24)</f>
        <v>58960</v>
      </c>
      <c r="J25" s="9"/>
    </row>
    <row r="26" spans="1:10">
      <c r="A26" s="106" t="s">
        <v>194</v>
      </c>
      <c r="B26" s="4" t="s">
        <v>279</v>
      </c>
      <c r="C26" s="4"/>
      <c r="D26" s="16"/>
      <c r="E26" s="16"/>
      <c r="F26" s="5"/>
      <c r="G26" s="5"/>
      <c r="H26" s="42"/>
      <c r="I26" s="42"/>
      <c r="J26" s="5"/>
    </row>
    <row r="27" spans="1:10">
      <c r="A27" s="106"/>
      <c r="B27" s="57" t="s">
        <v>318</v>
      </c>
      <c r="C27" s="57" t="s">
        <v>320</v>
      </c>
      <c r="D27" s="56">
        <v>1</v>
      </c>
      <c r="E27" s="56" t="s">
        <v>319</v>
      </c>
      <c r="F27" s="56">
        <v>1</v>
      </c>
      <c r="G27" s="56"/>
      <c r="H27" s="40">
        <v>12000</v>
      </c>
      <c r="I27" s="40">
        <f>D27*F27*H27</f>
        <v>12000</v>
      </c>
      <c r="J27" s="8"/>
    </row>
    <row r="28" spans="1:10">
      <c r="A28" s="106"/>
      <c r="B28" s="57" t="s">
        <v>280</v>
      </c>
      <c r="C28" s="57" t="s">
        <v>321</v>
      </c>
      <c r="D28" s="56">
        <v>1</v>
      </c>
      <c r="E28" s="56" t="s">
        <v>91</v>
      </c>
      <c r="F28" s="11">
        <v>3</v>
      </c>
      <c r="G28" s="56" t="s">
        <v>138</v>
      </c>
      <c r="H28" s="40">
        <v>8000</v>
      </c>
      <c r="I28" s="40">
        <f t="shared" ref="I28:I29" si="3">D28*F28*H28</f>
        <v>24000</v>
      </c>
      <c r="J28" s="8"/>
    </row>
    <row r="29" spans="1:10">
      <c r="A29" s="106"/>
      <c r="B29" s="57" t="s">
        <v>135</v>
      </c>
      <c r="C29" s="57" t="s">
        <v>322</v>
      </c>
      <c r="D29" s="56">
        <v>5</v>
      </c>
      <c r="E29" s="56" t="s">
        <v>92</v>
      </c>
      <c r="F29" s="11">
        <v>1</v>
      </c>
      <c r="G29" s="56"/>
      <c r="H29" s="40">
        <v>800</v>
      </c>
      <c r="I29" s="40">
        <f t="shared" si="3"/>
        <v>4000</v>
      </c>
      <c r="J29" s="8"/>
    </row>
    <row r="30" spans="1:10">
      <c r="A30" s="106"/>
      <c r="B30" s="4" t="s">
        <v>93</v>
      </c>
      <c r="C30" s="4"/>
      <c r="D30" s="16"/>
      <c r="E30" s="16"/>
      <c r="F30" s="5"/>
      <c r="G30" s="5"/>
      <c r="H30" s="42"/>
      <c r="I30" s="42"/>
      <c r="J30" s="5"/>
    </row>
    <row r="31" spans="1:10" ht="27.6">
      <c r="A31" s="106"/>
      <c r="B31" s="57" t="s">
        <v>347</v>
      </c>
      <c r="C31" s="57" t="s">
        <v>323</v>
      </c>
      <c r="D31" s="56">
        <v>1</v>
      </c>
      <c r="E31" s="56" t="s">
        <v>94</v>
      </c>
      <c r="F31" s="11">
        <v>1</v>
      </c>
      <c r="G31" s="56"/>
      <c r="H31" s="40">
        <v>15000</v>
      </c>
      <c r="I31" s="40">
        <f>D31*F31*H31</f>
        <v>15000</v>
      </c>
      <c r="J31" s="8"/>
    </row>
    <row r="32" spans="1:10">
      <c r="A32" s="106"/>
      <c r="B32" s="57" t="s">
        <v>348</v>
      </c>
      <c r="C32" s="57" t="s">
        <v>95</v>
      </c>
      <c r="D32" s="56">
        <v>56</v>
      </c>
      <c r="E32" s="56" t="s">
        <v>89</v>
      </c>
      <c r="F32" s="11">
        <v>1</v>
      </c>
      <c r="G32" s="56"/>
      <c r="H32" s="40">
        <v>50</v>
      </c>
      <c r="I32" s="40">
        <f t="shared" ref="I32:I38" si="4">D32*F32*H32</f>
        <v>2800</v>
      </c>
      <c r="J32" s="8"/>
    </row>
    <row r="33" spans="1:10">
      <c r="A33" s="106"/>
      <c r="B33" s="57" t="s">
        <v>112</v>
      </c>
      <c r="C33" s="57" t="s">
        <v>324</v>
      </c>
      <c r="D33" s="56">
        <v>1</v>
      </c>
      <c r="E33" s="56" t="s">
        <v>92</v>
      </c>
      <c r="F33" s="11">
        <v>1</v>
      </c>
      <c r="G33" s="56"/>
      <c r="H33" s="40">
        <v>13000</v>
      </c>
      <c r="I33" s="40">
        <f t="shared" si="4"/>
        <v>13000</v>
      </c>
      <c r="J33" s="8"/>
    </row>
    <row r="34" spans="1:10" ht="27.6">
      <c r="A34" s="106"/>
      <c r="B34" s="57" t="s">
        <v>344</v>
      </c>
      <c r="C34" s="57" t="s">
        <v>96</v>
      </c>
      <c r="D34" s="56">
        <v>2</v>
      </c>
      <c r="E34" s="56" t="s">
        <v>91</v>
      </c>
      <c r="F34" s="11">
        <v>1</v>
      </c>
      <c r="G34" s="56"/>
      <c r="H34" s="40">
        <v>6000</v>
      </c>
      <c r="I34" s="40">
        <f t="shared" si="4"/>
        <v>12000</v>
      </c>
      <c r="J34" s="8"/>
    </row>
    <row r="35" spans="1:10">
      <c r="A35" s="106"/>
      <c r="B35" s="57" t="s">
        <v>325</v>
      </c>
      <c r="C35" s="57" t="s">
        <v>90</v>
      </c>
      <c r="D35" s="56">
        <v>1</v>
      </c>
      <c r="E35" s="56" t="s">
        <v>319</v>
      </c>
      <c r="F35" s="11">
        <v>1</v>
      </c>
      <c r="G35" s="56"/>
      <c r="H35" s="40">
        <v>6000</v>
      </c>
      <c r="I35" s="40">
        <f t="shared" si="4"/>
        <v>6000</v>
      </c>
      <c r="J35" s="8"/>
    </row>
    <row r="36" spans="1:10">
      <c r="A36" s="106"/>
      <c r="B36" s="57" t="s">
        <v>270</v>
      </c>
      <c r="C36" s="57"/>
      <c r="D36" s="56">
        <v>1</v>
      </c>
      <c r="E36" s="56" t="s">
        <v>136</v>
      </c>
      <c r="F36" s="11">
        <v>1</v>
      </c>
      <c r="G36" s="56"/>
      <c r="H36" s="40">
        <v>10000</v>
      </c>
      <c r="I36" s="40">
        <f t="shared" si="4"/>
        <v>10000</v>
      </c>
      <c r="J36" s="8"/>
    </row>
    <row r="37" spans="1:10">
      <c r="A37" s="106"/>
      <c r="B37" s="57" t="s">
        <v>272</v>
      </c>
      <c r="C37" s="57"/>
      <c r="D37" s="56">
        <v>1</v>
      </c>
      <c r="E37" s="56" t="s">
        <v>136</v>
      </c>
      <c r="F37" s="11">
        <v>1</v>
      </c>
      <c r="G37" s="56"/>
      <c r="H37" s="40">
        <v>15000</v>
      </c>
      <c r="I37" s="40">
        <f t="shared" si="4"/>
        <v>15000</v>
      </c>
      <c r="J37" s="8"/>
    </row>
    <row r="38" spans="1:10">
      <c r="A38" s="106"/>
      <c r="B38" s="57" t="s">
        <v>271</v>
      </c>
      <c r="C38" s="57"/>
      <c r="D38" s="56">
        <v>1</v>
      </c>
      <c r="E38" s="56" t="s">
        <v>136</v>
      </c>
      <c r="F38" s="11">
        <v>1</v>
      </c>
      <c r="G38" s="56"/>
      <c r="H38" s="40">
        <v>10000</v>
      </c>
      <c r="I38" s="40">
        <f t="shared" si="4"/>
        <v>10000</v>
      </c>
      <c r="J38" s="8"/>
    </row>
    <row r="39" spans="1:10">
      <c r="A39" s="106"/>
      <c r="B39" s="4" t="s">
        <v>97</v>
      </c>
      <c r="C39" s="4"/>
      <c r="D39" s="16"/>
      <c r="E39" s="16"/>
      <c r="F39" s="5"/>
      <c r="G39" s="5"/>
      <c r="H39" s="42"/>
      <c r="I39" s="42"/>
      <c r="J39" s="5"/>
    </row>
    <row r="40" spans="1:10">
      <c r="A40" s="106"/>
      <c r="B40" s="57" t="s">
        <v>326</v>
      </c>
      <c r="C40" s="57" t="s">
        <v>98</v>
      </c>
      <c r="D40" s="56">
        <v>108</v>
      </c>
      <c r="E40" s="56" t="s">
        <v>89</v>
      </c>
      <c r="F40" s="11">
        <v>1</v>
      </c>
      <c r="G40" s="56"/>
      <c r="H40" s="40">
        <v>120</v>
      </c>
      <c r="I40" s="40">
        <f>H40*D40*F40</f>
        <v>12960</v>
      </c>
      <c r="J40" s="8"/>
    </row>
    <row r="41" spans="1:10">
      <c r="A41" s="106"/>
      <c r="B41" s="57" t="s">
        <v>110</v>
      </c>
      <c r="C41" s="57" t="s">
        <v>99</v>
      </c>
      <c r="D41" s="56">
        <v>108</v>
      </c>
      <c r="E41" s="56" t="s">
        <v>89</v>
      </c>
      <c r="F41" s="11">
        <v>1</v>
      </c>
      <c r="G41" s="56"/>
      <c r="H41" s="40">
        <v>50</v>
      </c>
      <c r="I41" s="40">
        <f t="shared" ref="I41:I46" si="5">H41*D41*F41</f>
        <v>5400</v>
      </c>
      <c r="J41" s="8"/>
    </row>
    <row r="42" spans="1:10">
      <c r="A42" s="106"/>
      <c r="B42" s="57" t="s">
        <v>111</v>
      </c>
      <c r="C42" s="57" t="s">
        <v>100</v>
      </c>
      <c r="D42" s="56">
        <v>120</v>
      </c>
      <c r="E42" s="56" t="s">
        <v>89</v>
      </c>
      <c r="F42" s="11">
        <v>1</v>
      </c>
      <c r="G42" s="56"/>
      <c r="H42" s="40">
        <v>25</v>
      </c>
      <c r="I42" s="40">
        <f t="shared" si="5"/>
        <v>3000</v>
      </c>
      <c r="J42" s="8"/>
    </row>
    <row r="43" spans="1:10">
      <c r="A43" s="106"/>
      <c r="B43" s="57" t="s">
        <v>273</v>
      </c>
      <c r="C43" s="57" t="s">
        <v>101</v>
      </c>
      <c r="D43" s="56">
        <v>1</v>
      </c>
      <c r="E43" s="56" t="s">
        <v>94</v>
      </c>
      <c r="F43" s="11">
        <v>1</v>
      </c>
      <c r="G43" s="56"/>
      <c r="H43" s="40">
        <v>8000</v>
      </c>
      <c r="I43" s="40">
        <f t="shared" si="5"/>
        <v>8000</v>
      </c>
      <c r="J43" s="8"/>
    </row>
    <row r="44" spans="1:10">
      <c r="A44" s="106"/>
      <c r="B44" s="57" t="s">
        <v>327</v>
      </c>
      <c r="C44" s="57" t="s">
        <v>102</v>
      </c>
      <c r="D44" s="56">
        <v>1</v>
      </c>
      <c r="E44" s="56" t="s">
        <v>94</v>
      </c>
      <c r="F44" s="11">
        <v>1</v>
      </c>
      <c r="G44" s="56"/>
      <c r="H44" s="40">
        <v>12000</v>
      </c>
      <c r="I44" s="40">
        <f t="shared" si="5"/>
        <v>12000</v>
      </c>
      <c r="J44" s="8"/>
    </row>
    <row r="45" spans="1:10">
      <c r="A45" s="106"/>
      <c r="B45" s="57" t="s">
        <v>328</v>
      </c>
      <c r="C45" s="57" t="s">
        <v>103</v>
      </c>
      <c r="D45" s="56">
        <v>25.5</v>
      </c>
      <c r="E45" s="56" t="s">
        <v>89</v>
      </c>
      <c r="F45" s="11">
        <v>1</v>
      </c>
      <c r="G45" s="56"/>
      <c r="H45" s="40">
        <v>220</v>
      </c>
      <c r="I45" s="40">
        <f t="shared" si="5"/>
        <v>5610</v>
      </c>
      <c r="J45" s="8"/>
    </row>
    <row r="46" spans="1:10">
      <c r="A46" s="106"/>
      <c r="B46" s="57" t="s">
        <v>329</v>
      </c>
      <c r="C46" s="57" t="s">
        <v>330</v>
      </c>
      <c r="D46" s="56">
        <v>1</v>
      </c>
      <c r="E46" s="56" t="s">
        <v>319</v>
      </c>
      <c r="F46" s="11">
        <v>1</v>
      </c>
      <c r="G46" s="56"/>
      <c r="H46" s="40">
        <v>20000</v>
      </c>
      <c r="I46" s="40">
        <f t="shared" si="5"/>
        <v>20000</v>
      </c>
      <c r="J46" s="8"/>
    </row>
    <row r="47" spans="1:10">
      <c r="A47" s="106"/>
      <c r="B47" s="4" t="s">
        <v>104</v>
      </c>
      <c r="C47" s="4"/>
      <c r="D47" s="16"/>
      <c r="E47" s="16"/>
      <c r="F47" s="5"/>
      <c r="G47" s="5"/>
      <c r="H47" s="42"/>
      <c r="I47" s="42"/>
      <c r="J47" s="5"/>
    </row>
    <row r="48" spans="1:10">
      <c r="A48" s="106"/>
      <c r="B48" s="107" t="s">
        <v>105</v>
      </c>
      <c r="C48" s="20" t="s">
        <v>106</v>
      </c>
      <c r="D48" s="15">
        <v>1</v>
      </c>
      <c r="E48" s="8" t="s">
        <v>94</v>
      </c>
      <c r="F48" s="11">
        <v>1</v>
      </c>
      <c r="G48" s="8"/>
      <c r="H48" s="40">
        <v>16000</v>
      </c>
      <c r="I48" s="40">
        <f>D48*F48*H48</f>
        <v>16000</v>
      </c>
      <c r="J48" s="8"/>
    </row>
    <row r="49" spans="1:10">
      <c r="A49" s="106"/>
      <c r="B49" s="107"/>
      <c r="C49" s="20" t="s">
        <v>107</v>
      </c>
      <c r="D49" s="15">
        <v>1</v>
      </c>
      <c r="E49" s="8" t="s">
        <v>94</v>
      </c>
      <c r="F49" s="11">
        <v>1</v>
      </c>
      <c r="G49" s="8"/>
      <c r="H49" s="40">
        <v>6000</v>
      </c>
      <c r="I49" s="40">
        <f t="shared" ref="I49:I50" si="6">D49*F49*H49</f>
        <v>6000</v>
      </c>
      <c r="J49" s="8"/>
    </row>
    <row r="50" spans="1:10">
      <c r="A50" s="106"/>
      <c r="B50" s="20" t="s">
        <v>108</v>
      </c>
      <c r="C50" s="20" t="s">
        <v>109</v>
      </c>
      <c r="D50" s="15">
        <v>1</v>
      </c>
      <c r="E50" s="8" t="s">
        <v>94</v>
      </c>
      <c r="F50" s="11">
        <v>1</v>
      </c>
      <c r="G50" s="8"/>
      <c r="H50" s="40">
        <v>45000</v>
      </c>
      <c r="I50" s="40">
        <f t="shared" si="6"/>
        <v>45000</v>
      </c>
      <c r="J50" s="8"/>
    </row>
    <row r="51" spans="1:10">
      <c r="A51" s="108" t="s">
        <v>25</v>
      </c>
      <c r="B51" s="108"/>
      <c r="C51" s="108"/>
      <c r="D51" s="108"/>
      <c r="E51" s="108"/>
      <c r="F51" s="108"/>
      <c r="G51" s="108"/>
      <c r="H51" s="108"/>
      <c r="I51" s="52">
        <f>SUM(I26:I50)</f>
        <v>257770</v>
      </c>
      <c r="J51" s="9"/>
    </row>
    <row r="52" spans="1:10">
      <c r="A52" s="106" t="s">
        <v>193</v>
      </c>
      <c r="B52" s="18" t="s">
        <v>30</v>
      </c>
      <c r="C52" s="7"/>
      <c r="D52" s="13"/>
      <c r="E52" s="13"/>
      <c r="F52" s="13"/>
      <c r="G52" s="13"/>
      <c r="H52" s="43"/>
      <c r="I52" s="43"/>
      <c r="J52" s="14"/>
    </row>
    <row r="53" spans="1:10">
      <c r="A53" s="106"/>
      <c r="B53" s="20" t="s">
        <v>267</v>
      </c>
      <c r="C53" s="20"/>
      <c r="D53" s="8">
        <v>1</v>
      </c>
      <c r="E53" s="15" t="s">
        <v>136</v>
      </c>
      <c r="F53" s="11">
        <v>1</v>
      </c>
      <c r="G53" s="8"/>
      <c r="H53" s="40">
        <v>60000</v>
      </c>
      <c r="I53" s="40">
        <f>D53*F53*H53</f>
        <v>60000</v>
      </c>
      <c r="J53" s="8"/>
    </row>
    <row r="54" spans="1:10">
      <c r="A54" s="106"/>
      <c r="B54" s="20" t="s">
        <v>268</v>
      </c>
      <c r="C54" s="20"/>
      <c r="D54" s="8">
        <v>1</v>
      </c>
      <c r="E54" s="15" t="s">
        <v>269</v>
      </c>
      <c r="F54" s="11">
        <v>1</v>
      </c>
      <c r="G54" s="8"/>
      <c r="H54" s="40">
        <v>130000</v>
      </c>
      <c r="I54" s="40">
        <f t="shared" ref="I54:I64" si="7">D54*F54*H54</f>
        <v>130000</v>
      </c>
      <c r="J54" s="8"/>
    </row>
    <row r="55" spans="1:10" ht="13.95" customHeight="1">
      <c r="A55" s="106"/>
      <c r="B55" s="57" t="s">
        <v>36</v>
      </c>
      <c r="C55" s="57"/>
      <c r="D55" s="56"/>
      <c r="E55" s="15"/>
      <c r="F55" s="11"/>
      <c r="G55" s="56"/>
      <c r="H55" s="40"/>
      <c r="I55" s="40"/>
      <c r="J55" s="56"/>
    </row>
    <row r="56" spans="1:10" ht="13.95" customHeight="1">
      <c r="A56" s="106"/>
      <c r="B56" s="57" t="s">
        <v>351</v>
      </c>
      <c r="C56" s="57"/>
      <c r="D56" s="56">
        <v>10</v>
      </c>
      <c r="E56" s="15" t="s">
        <v>352</v>
      </c>
      <c r="F56" s="11">
        <v>5</v>
      </c>
      <c r="G56" s="56" t="s">
        <v>353</v>
      </c>
      <c r="H56" s="40">
        <v>700</v>
      </c>
      <c r="I56" s="40">
        <f>D56*F56*H56</f>
        <v>35000</v>
      </c>
      <c r="J56" s="56"/>
    </row>
    <row r="57" spans="1:10" ht="27.6">
      <c r="A57" s="106"/>
      <c r="B57" s="19" t="s">
        <v>50</v>
      </c>
      <c r="C57" s="20"/>
      <c r="D57" s="8">
        <v>1</v>
      </c>
      <c r="E57" s="15" t="s">
        <v>136</v>
      </c>
      <c r="F57" s="8">
        <v>1</v>
      </c>
      <c r="G57" s="8"/>
      <c r="H57" s="40">
        <v>1500</v>
      </c>
      <c r="I57" s="40">
        <f t="shared" si="7"/>
        <v>1500</v>
      </c>
      <c r="J57" s="8"/>
    </row>
    <row r="58" spans="1:10">
      <c r="A58" s="106"/>
      <c r="B58" s="20" t="s">
        <v>33</v>
      </c>
      <c r="C58" s="20"/>
      <c r="D58" s="8"/>
      <c r="E58" s="15"/>
      <c r="F58" s="8"/>
      <c r="G58" s="8"/>
      <c r="H58" s="40"/>
      <c r="I58" s="40">
        <f t="shared" si="7"/>
        <v>0</v>
      </c>
      <c r="J58" s="8"/>
    </row>
    <row r="59" spans="1:10" ht="27.6">
      <c r="A59" s="106"/>
      <c r="B59" s="19" t="s">
        <v>34</v>
      </c>
      <c r="C59" s="20"/>
      <c r="D59" s="8">
        <v>16</v>
      </c>
      <c r="E59" s="15" t="s">
        <v>138</v>
      </c>
      <c r="F59" s="8">
        <v>1</v>
      </c>
      <c r="G59" s="8"/>
      <c r="H59" s="40">
        <v>500</v>
      </c>
      <c r="I59" s="40">
        <f t="shared" si="7"/>
        <v>8000</v>
      </c>
      <c r="J59" s="8"/>
    </row>
    <row r="60" spans="1:10">
      <c r="A60" s="106"/>
      <c r="B60" s="19" t="s">
        <v>35</v>
      </c>
      <c r="C60" s="20"/>
      <c r="D60" s="8">
        <v>60</v>
      </c>
      <c r="E60" s="15" t="s">
        <v>138</v>
      </c>
      <c r="F60" s="8">
        <v>1</v>
      </c>
      <c r="G60" s="8"/>
      <c r="H60" s="40">
        <v>200</v>
      </c>
      <c r="I60" s="40">
        <f t="shared" si="7"/>
        <v>12000</v>
      </c>
      <c r="J60" s="8"/>
    </row>
    <row r="61" spans="1:10" ht="27.6">
      <c r="A61" s="106"/>
      <c r="B61" s="19" t="s">
        <v>51</v>
      </c>
      <c r="C61" s="20"/>
      <c r="D61" s="8">
        <v>1</v>
      </c>
      <c r="E61" s="15" t="s">
        <v>136</v>
      </c>
      <c r="F61" s="8">
        <v>1</v>
      </c>
      <c r="G61" s="8"/>
      <c r="H61" s="40">
        <v>2000</v>
      </c>
      <c r="I61" s="40">
        <f t="shared" si="7"/>
        <v>2000</v>
      </c>
      <c r="J61" s="8"/>
    </row>
    <row r="62" spans="1:10">
      <c r="A62" s="106"/>
      <c r="B62" s="19" t="s">
        <v>52</v>
      </c>
      <c r="C62" s="20"/>
      <c r="D62" s="8">
        <v>2</v>
      </c>
      <c r="E62" s="15" t="s">
        <v>138</v>
      </c>
      <c r="F62" s="8">
        <v>1</v>
      </c>
      <c r="G62" s="8"/>
      <c r="H62" s="40">
        <v>500</v>
      </c>
      <c r="I62" s="40">
        <f t="shared" si="7"/>
        <v>1000</v>
      </c>
      <c r="J62" s="8"/>
    </row>
    <row r="63" spans="1:10">
      <c r="A63" s="106"/>
      <c r="B63" s="19" t="s">
        <v>53</v>
      </c>
      <c r="C63" s="20"/>
      <c r="D63" s="8">
        <v>12</v>
      </c>
      <c r="E63" s="15" t="s">
        <v>139</v>
      </c>
      <c r="F63" s="8">
        <v>1</v>
      </c>
      <c r="G63" s="8"/>
      <c r="H63" s="40">
        <v>500</v>
      </c>
      <c r="I63" s="40">
        <f t="shared" si="7"/>
        <v>6000</v>
      </c>
      <c r="J63" s="8"/>
    </row>
    <row r="64" spans="1:10" ht="27.6">
      <c r="A64" s="106"/>
      <c r="B64" s="19" t="s">
        <v>54</v>
      </c>
      <c r="C64" s="20"/>
      <c r="D64" s="8">
        <v>1</v>
      </c>
      <c r="E64" s="15" t="s">
        <v>136</v>
      </c>
      <c r="F64" s="8">
        <v>1</v>
      </c>
      <c r="G64" s="8"/>
      <c r="H64" s="40">
        <v>500</v>
      </c>
      <c r="I64" s="40">
        <f t="shared" si="7"/>
        <v>500</v>
      </c>
      <c r="J64" s="8"/>
    </row>
    <row r="65" spans="1:10">
      <c r="A65" s="106"/>
      <c r="B65" s="4" t="s">
        <v>38</v>
      </c>
      <c r="C65" s="4"/>
      <c r="D65" s="16"/>
      <c r="E65" s="16"/>
      <c r="F65" s="5"/>
      <c r="G65" s="5"/>
      <c r="H65" s="42"/>
      <c r="I65" s="42"/>
      <c r="J65" s="5"/>
    </row>
    <row r="66" spans="1:10">
      <c r="A66" s="106"/>
      <c r="B66" s="20" t="s">
        <v>36</v>
      </c>
      <c r="C66" s="20"/>
      <c r="D66" s="15"/>
      <c r="E66" s="15"/>
      <c r="F66" s="8"/>
      <c r="G66" s="8"/>
      <c r="H66" s="40"/>
      <c r="I66" s="40"/>
      <c r="J66" s="8"/>
    </row>
    <row r="67" spans="1:10">
      <c r="A67" s="106"/>
      <c r="B67" s="19" t="s">
        <v>55</v>
      </c>
      <c r="C67" s="20"/>
      <c r="D67" s="8">
        <v>110</v>
      </c>
      <c r="E67" s="15" t="s">
        <v>140</v>
      </c>
      <c r="F67" s="11">
        <v>1</v>
      </c>
      <c r="G67" s="8"/>
      <c r="H67" s="40">
        <v>700</v>
      </c>
      <c r="I67" s="40">
        <f>D67*F67*H67</f>
        <v>77000</v>
      </c>
      <c r="J67" s="8"/>
    </row>
    <row r="68" spans="1:10">
      <c r="A68" s="106"/>
      <c r="B68" s="19" t="s">
        <v>56</v>
      </c>
      <c r="C68" s="20"/>
      <c r="D68" s="8">
        <v>3</v>
      </c>
      <c r="E68" s="15" t="s">
        <v>138</v>
      </c>
      <c r="F68" s="11">
        <v>1</v>
      </c>
      <c r="G68" s="8"/>
      <c r="H68" s="40">
        <v>2000</v>
      </c>
      <c r="I68" s="40">
        <f t="shared" ref="I68:I114" si="8">D68*F68*H68</f>
        <v>6000</v>
      </c>
      <c r="J68" s="8"/>
    </row>
    <row r="69" spans="1:10" ht="27.6">
      <c r="A69" s="106"/>
      <c r="B69" s="19" t="s">
        <v>58</v>
      </c>
      <c r="C69" s="20"/>
      <c r="D69" s="8">
        <v>1</v>
      </c>
      <c r="E69" s="15" t="s">
        <v>138</v>
      </c>
      <c r="F69" s="11">
        <v>1</v>
      </c>
      <c r="G69" s="8"/>
      <c r="H69" s="40">
        <v>50000</v>
      </c>
      <c r="I69" s="40">
        <f t="shared" si="8"/>
        <v>50000</v>
      </c>
      <c r="J69" s="8"/>
    </row>
    <row r="70" spans="1:10" ht="27.6">
      <c r="A70" s="106"/>
      <c r="B70" s="19" t="s">
        <v>59</v>
      </c>
      <c r="C70" s="20"/>
      <c r="D70" s="8">
        <v>1</v>
      </c>
      <c r="E70" s="15" t="s">
        <v>138</v>
      </c>
      <c r="F70" s="11">
        <v>1</v>
      </c>
      <c r="G70" s="8"/>
      <c r="H70" s="40">
        <v>15000</v>
      </c>
      <c r="I70" s="40">
        <f t="shared" si="8"/>
        <v>15000</v>
      </c>
      <c r="J70" s="8"/>
    </row>
    <row r="71" spans="1:10" ht="27.6">
      <c r="A71" s="106"/>
      <c r="B71" s="19" t="s">
        <v>39</v>
      </c>
      <c r="C71" s="20"/>
      <c r="D71" s="8">
        <v>4</v>
      </c>
      <c r="E71" s="15" t="s">
        <v>138</v>
      </c>
      <c r="F71" s="11">
        <v>1</v>
      </c>
      <c r="G71" s="8"/>
      <c r="H71" s="40">
        <v>1000</v>
      </c>
      <c r="I71" s="40">
        <f t="shared" si="8"/>
        <v>4000</v>
      </c>
      <c r="J71" s="8"/>
    </row>
    <row r="72" spans="1:10" ht="27.6">
      <c r="A72" s="106"/>
      <c r="B72" s="19" t="s">
        <v>40</v>
      </c>
      <c r="C72" s="20"/>
      <c r="D72" s="8">
        <v>4</v>
      </c>
      <c r="E72" s="15" t="s">
        <v>138</v>
      </c>
      <c r="F72" s="11">
        <v>1</v>
      </c>
      <c r="G72" s="8"/>
      <c r="H72" s="40">
        <v>3000</v>
      </c>
      <c r="I72" s="40">
        <f t="shared" si="8"/>
        <v>12000</v>
      </c>
      <c r="J72" s="8"/>
    </row>
    <row r="73" spans="1:10" ht="27.6">
      <c r="A73" s="106"/>
      <c r="B73" s="19" t="s">
        <v>60</v>
      </c>
      <c r="C73" s="20"/>
      <c r="D73" s="8">
        <v>1</v>
      </c>
      <c r="E73" s="15" t="s">
        <v>138</v>
      </c>
      <c r="F73" s="11">
        <v>1</v>
      </c>
      <c r="G73" s="8"/>
      <c r="H73" s="40">
        <v>1500</v>
      </c>
      <c r="I73" s="40">
        <f t="shared" si="8"/>
        <v>1500</v>
      </c>
      <c r="J73" s="8"/>
    </row>
    <row r="74" spans="1:10">
      <c r="A74" s="106"/>
      <c r="B74" s="19" t="s">
        <v>41</v>
      </c>
      <c r="C74" s="20"/>
      <c r="D74" s="8">
        <v>1</v>
      </c>
      <c r="E74" s="15" t="s">
        <v>138</v>
      </c>
      <c r="F74" s="11">
        <v>1</v>
      </c>
      <c r="G74" s="8"/>
      <c r="H74" s="40">
        <v>500</v>
      </c>
      <c r="I74" s="40">
        <f t="shared" si="8"/>
        <v>500</v>
      </c>
      <c r="J74" s="8"/>
    </row>
    <row r="75" spans="1:10" ht="27.6">
      <c r="A75" s="106"/>
      <c r="B75" s="19" t="s">
        <v>61</v>
      </c>
      <c r="C75" s="20"/>
      <c r="D75" s="8">
        <v>3</v>
      </c>
      <c r="E75" s="15" t="s">
        <v>138</v>
      </c>
      <c r="F75" s="11">
        <v>1</v>
      </c>
      <c r="G75" s="8"/>
      <c r="H75" s="40">
        <v>1000</v>
      </c>
      <c r="I75" s="40">
        <f t="shared" si="8"/>
        <v>3000</v>
      </c>
      <c r="J75" s="8"/>
    </row>
    <row r="76" spans="1:10" ht="27.6">
      <c r="A76" s="106"/>
      <c r="B76" s="19" t="s">
        <v>62</v>
      </c>
      <c r="C76" s="20"/>
      <c r="D76" s="8">
        <v>5</v>
      </c>
      <c r="E76" s="15" t="s">
        <v>138</v>
      </c>
      <c r="F76" s="11">
        <v>1</v>
      </c>
      <c r="G76" s="8"/>
      <c r="H76" s="40">
        <v>600</v>
      </c>
      <c r="I76" s="40">
        <f t="shared" si="8"/>
        <v>3000</v>
      </c>
      <c r="J76" s="8"/>
    </row>
    <row r="77" spans="1:10" ht="27.6">
      <c r="A77" s="106"/>
      <c r="B77" s="19" t="s">
        <v>42</v>
      </c>
      <c r="C77" s="20"/>
      <c r="D77" s="8">
        <v>2</v>
      </c>
      <c r="E77" s="15" t="s">
        <v>138</v>
      </c>
      <c r="F77" s="11">
        <v>1</v>
      </c>
      <c r="G77" s="8"/>
      <c r="H77" s="40">
        <v>500</v>
      </c>
      <c r="I77" s="40">
        <f t="shared" si="8"/>
        <v>1000</v>
      </c>
      <c r="J77" s="8"/>
    </row>
    <row r="78" spans="1:10">
      <c r="A78" s="106"/>
      <c r="B78" s="19" t="s">
        <v>57</v>
      </c>
      <c r="C78" s="20"/>
      <c r="D78" s="8">
        <v>3</v>
      </c>
      <c r="E78" s="15" t="s">
        <v>138</v>
      </c>
      <c r="F78" s="11">
        <v>1</v>
      </c>
      <c r="G78" s="8"/>
      <c r="H78" s="40">
        <v>400</v>
      </c>
      <c r="I78" s="40">
        <f t="shared" si="8"/>
        <v>1200</v>
      </c>
      <c r="J78" s="8"/>
    </row>
    <row r="79" spans="1:10" ht="27.6">
      <c r="A79" s="106"/>
      <c r="B79" s="19" t="s">
        <v>63</v>
      </c>
      <c r="C79" s="20"/>
      <c r="D79" s="8">
        <v>3</v>
      </c>
      <c r="E79" s="15" t="s">
        <v>138</v>
      </c>
      <c r="F79" s="11">
        <v>1</v>
      </c>
      <c r="G79" s="8"/>
      <c r="H79" s="40">
        <v>600</v>
      </c>
      <c r="I79" s="40">
        <f t="shared" si="8"/>
        <v>1800</v>
      </c>
      <c r="J79" s="8"/>
    </row>
    <row r="80" spans="1:10">
      <c r="A80" s="106"/>
      <c r="B80" s="19" t="s">
        <v>43</v>
      </c>
      <c r="C80" s="20"/>
      <c r="D80" s="8">
        <v>2</v>
      </c>
      <c r="E80" s="15" t="s">
        <v>138</v>
      </c>
      <c r="F80" s="11">
        <v>1</v>
      </c>
      <c r="G80" s="8"/>
      <c r="H80" s="40">
        <v>600</v>
      </c>
      <c r="I80" s="40">
        <f t="shared" si="8"/>
        <v>1200</v>
      </c>
      <c r="J80" s="8"/>
    </row>
    <row r="81" spans="1:10" ht="27.6">
      <c r="A81" s="106"/>
      <c r="B81" s="19" t="s">
        <v>37</v>
      </c>
      <c r="C81" s="20"/>
      <c r="D81" s="8">
        <v>1</v>
      </c>
      <c r="E81" s="15" t="s">
        <v>138</v>
      </c>
      <c r="F81" s="11">
        <v>1</v>
      </c>
      <c r="G81" s="8"/>
      <c r="H81" s="40">
        <v>700</v>
      </c>
      <c r="I81" s="40">
        <f t="shared" si="8"/>
        <v>700</v>
      </c>
      <c r="J81" s="8"/>
    </row>
    <row r="82" spans="1:10">
      <c r="A82" s="106"/>
      <c r="B82" s="20" t="s">
        <v>31</v>
      </c>
      <c r="C82" s="20"/>
      <c r="D82" s="8"/>
      <c r="E82" s="15"/>
      <c r="F82" s="11">
        <v>1</v>
      </c>
      <c r="G82" s="8"/>
      <c r="H82" s="40"/>
      <c r="I82" s="40">
        <f t="shared" si="8"/>
        <v>0</v>
      </c>
      <c r="J82" s="8"/>
    </row>
    <row r="83" spans="1:10" ht="27.6">
      <c r="A83" s="106"/>
      <c r="B83" s="19" t="s">
        <v>64</v>
      </c>
      <c r="C83" s="20"/>
      <c r="D83" s="8">
        <v>8</v>
      </c>
      <c r="E83" s="15" t="s">
        <v>141</v>
      </c>
      <c r="F83" s="11">
        <v>1</v>
      </c>
      <c r="G83" s="8"/>
      <c r="H83" s="40">
        <v>1500</v>
      </c>
      <c r="I83" s="40">
        <f t="shared" si="8"/>
        <v>12000</v>
      </c>
      <c r="J83" s="8"/>
    </row>
    <row r="84" spans="1:10" ht="27.6">
      <c r="A84" s="106"/>
      <c r="B84" s="19" t="s">
        <v>65</v>
      </c>
      <c r="C84" s="20"/>
      <c r="D84" s="8">
        <v>4</v>
      </c>
      <c r="E84" s="15" t="s">
        <v>141</v>
      </c>
      <c r="F84" s="11">
        <v>1</v>
      </c>
      <c r="G84" s="8"/>
      <c r="H84" s="40">
        <v>1500</v>
      </c>
      <c r="I84" s="40">
        <f t="shared" si="8"/>
        <v>6000</v>
      </c>
      <c r="J84" s="8"/>
    </row>
    <row r="85" spans="1:10" ht="27.6">
      <c r="A85" s="106"/>
      <c r="B85" s="19" t="s">
        <v>66</v>
      </c>
      <c r="C85" s="20"/>
      <c r="D85" s="8">
        <v>4</v>
      </c>
      <c r="E85" s="15" t="s">
        <v>141</v>
      </c>
      <c r="F85" s="11">
        <v>1</v>
      </c>
      <c r="G85" s="8"/>
      <c r="H85" s="40">
        <v>1000</v>
      </c>
      <c r="I85" s="40">
        <f t="shared" si="8"/>
        <v>4000</v>
      </c>
      <c r="J85" s="8"/>
    </row>
    <row r="86" spans="1:10" ht="27.6">
      <c r="A86" s="106"/>
      <c r="B86" s="19" t="s">
        <v>67</v>
      </c>
      <c r="C86" s="20"/>
      <c r="D86" s="8">
        <v>4</v>
      </c>
      <c r="E86" s="15" t="s">
        <v>141</v>
      </c>
      <c r="F86" s="11">
        <v>1</v>
      </c>
      <c r="G86" s="8"/>
      <c r="H86" s="40">
        <v>800</v>
      </c>
      <c r="I86" s="40">
        <f t="shared" si="8"/>
        <v>3200</v>
      </c>
      <c r="J86" s="8"/>
    </row>
    <row r="87" spans="1:10" ht="27.6">
      <c r="A87" s="106"/>
      <c r="B87" s="19" t="s">
        <v>68</v>
      </c>
      <c r="C87" s="20"/>
      <c r="D87" s="8">
        <v>5</v>
      </c>
      <c r="E87" s="15" t="s">
        <v>136</v>
      </c>
      <c r="F87" s="11">
        <v>1</v>
      </c>
      <c r="G87" s="8"/>
      <c r="H87" s="40">
        <v>1500</v>
      </c>
      <c r="I87" s="40">
        <f t="shared" si="8"/>
        <v>7500</v>
      </c>
      <c r="J87" s="8"/>
    </row>
    <row r="88" spans="1:10" ht="27.6">
      <c r="A88" s="106"/>
      <c r="B88" s="19" t="s">
        <v>69</v>
      </c>
      <c r="C88" s="20"/>
      <c r="D88" s="8">
        <v>1</v>
      </c>
      <c r="E88" s="15" t="s">
        <v>136</v>
      </c>
      <c r="F88" s="11">
        <v>1</v>
      </c>
      <c r="G88" s="8"/>
      <c r="H88" s="40">
        <v>15000</v>
      </c>
      <c r="I88" s="40">
        <f t="shared" si="8"/>
        <v>15000</v>
      </c>
      <c r="J88" s="8"/>
    </row>
    <row r="89" spans="1:10" ht="27.6">
      <c r="A89" s="106"/>
      <c r="B89" s="19" t="s">
        <v>70</v>
      </c>
      <c r="C89" s="20"/>
      <c r="D89" s="8">
        <v>4</v>
      </c>
      <c r="E89" s="15" t="s">
        <v>141</v>
      </c>
      <c r="F89" s="11">
        <v>1</v>
      </c>
      <c r="G89" s="8"/>
      <c r="H89" s="40">
        <v>200</v>
      </c>
      <c r="I89" s="40">
        <f t="shared" si="8"/>
        <v>800</v>
      </c>
      <c r="J89" s="8"/>
    </row>
    <row r="90" spans="1:10" ht="27.6">
      <c r="A90" s="106"/>
      <c r="B90" s="19" t="s">
        <v>71</v>
      </c>
      <c r="C90" s="20"/>
      <c r="D90" s="8">
        <v>4</v>
      </c>
      <c r="E90" s="15" t="s">
        <v>142</v>
      </c>
      <c r="F90" s="11">
        <v>1</v>
      </c>
      <c r="G90" s="8"/>
      <c r="H90" s="40">
        <v>200</v>
      </c>
      <c r="I90" s="40">
        <f t="shared" si="8"/>
        <v>800</v>
      </c>
      <c r="J90" s="8"/>
    </row>
    <row r="91" spans="1:10" ht="27.6">
      <c r="A91" s="106"/>
      <c r="B91" s="19" t="s">
        <v>44</v>
      </c>
      <c r="C91" s="20"/>
      <c r="D91" s="8">
        <v>4</v>
      </c>
      <c r="E91" s="15" t="s">
        <v>136</v>
      </c>
      <c r="F91" s="11">
        <v>1</v>
      </c>
      <c r="G91" s="8"/>
      <c r="H91" s="40">
        <v>500</v>
      </c>
      <c r="I91" s="40">
        <f t="shared" si="8"/>
        <v>2000</v>
      </c>
      <c r="J91" s="8"/>
    </row>
    <row r="92" spans="1:10" ht="41.4">
      <c r="A92" s="106"/>
      <c r="B92" s="19" t="s">
        <v>72</v>
      </c>
      <c r="C92" s="20"/>
      <c r="D92" s="8">
        <v>2</v>
      </c>
      <c r="E92" s="15" t="s">
        <v>138</v>
      </c>
      <c r="F92" s="11">
        <v>1</v>
      </c>
      <c r="G92" s="8"/>
      <c r="H92" s="40">
        <v>700</v>
      </c>
      <c r="I92" s="40">
        <f t="shared" si="8"/>
        <v>1400</v>
      </c>
      <c r="J92" s="8"/>
    </row>
    <row r="93" spans="1:10" ht="27.6">
      <c r="A93" s="106"/>
      <c r="B93" s="19" t="s">
        <v>73</v>
      </c>
      <c r="C93" s="20"/>
      <c r="D93" s="8">
        <v>1</v>
      </c>
      <c r="E93" s="15" t="s">
        <v>136</v>
      </c>
      <c r="F93" s="11">
        <v>1</v>
      </c>
      <c r="G93" s="8"/>
      <c r="H93" s="40">
        <v>1200</v>
      </c>
      <c r="I93" s="40">
        <f t="shared" si="8"/>
        <v>1200</v>
      </c>
      <c r="J93" s="8"/>
    </row>
    <row r="94" spans="1:10" ht="27.6">
      <c r="A94" s="106"/>
      <c r="B94" s="19" t="s">
        <v>74</v>
      </c>
      <c r="C94" s="20"/>
      <c r="D94" s="8">
        <v>8</v>
      </c>
      <c r="E94" s="15" t="s">
        <v>136</v>
      </c>
      <c r="F94" s="11">
        <v>1</v>
      </c>
      <c r="G94" s="8"/>
      <c r="H94" s="40">
        <v>200</v>
      </c>
      <c r="I94" s="40">
        <f t="shared" si="8"/>
        <v>1600</v>
      </c>
      <c r="J94" s="8"/>
    </row>
    <row r="95" spans="1:10" ht="27.6">
      <c r="A95" s="106"/>
      <c r="B95" s="19" t="s">
        <v>32</v>
      </c>
      <c r="C95" s="20"/>
      <c r="D95" s="8">
        <v>1</v>
      </c>
      <c r="E95" s="15" t="s">
        <v>137</v>
      </c>
      <c r="F95" s="11">
        <v>1</v>
      </c>
      <c r="G95" s="8"/>
      <c r="H95" s="40">
        <v>400</v>
      </c>
      <c r="I95" s="40">
        <f t="shared" si="8"/>
        <v>400</v>
      </c>
      <c r="J95" s="8"/>
    </row>
    <row r="96" spans="1:10">
      <c r="A96" s="106"/>
      <c r="B96" s="20" t="s">
        <v>33</v>
      </c>
      <c r="C96" s="20"/>
      <c r="D96" s="8"/>
      <c r="E96" s="15"/>
      <c r="F96" s="11">
        <v>1</v>
      </c>
      <c r="G96" s="8"/>
      <c r="H96" s="40"/>
      <c r="I96" s="40">
        <f t="shared" si="8"/>
        <v>0</v>
      </c>
      <c r="J96" s="8"/>
    </row>
    <row r="97" spans="1:10" ht="27.6">
      <c r="A97" s="106"/>
      <c r="B97" s="19" t="s">
        <v>75</v>
      </c>
      <c r="C97" s="20"/>
      <c r="D97" s="8">
        <v>24</v>
      </c>
      <c r="E97" s="15" t="s">
        <v>138</v>
      </c>
      <c r="F97" s="11">
        <v>1</v>
      </c>
      <c r="G97" s="8"/>
      <c r="H97" s="40">
        <v>1000</v>
      </c>
      <c r="I97" s="40">
        <f t="shared" si="8"/>
        <v>24000</v>
      </c>
      <c r="J97" s="8"/>
    </row>
    <row r="98" spans="1:10">
      <c r="A98" s="106"/>
      <c r="B98" s="19" t="s">
        <v>35</v>
      </c>
      <c r="C98" s="20"/>
      <c r="D98" s="8">
        <v>50</v>
      </c>
      <c r="E98" s="15" t="s">
        <v>138</v>
      </c>
      <c r="F98" s="11">
        <v>1</v>
      </c>
      <c r="G98" s="8"/>
      <c r="H98" s="40">
        <v>200</v>
      </c>
      <c r="I98" s="40">
        <f t="shared" si="8"/>
        <v>10000</v>
      </c>
      <c r="J98" s="8"/>
    </row>
    <row r="99" spans="1:10">
      <c r="A99" s="106"/>
      <c r="B99" s="19" t="s">
        <v>45</v>
      </c>
      <c r="C99" s="20"/>
      <c r="D99" s="8">
        <v>36</v>
      </c>
      <c r="E99" s="15" t="s">
        <v>138</v>
      </c>
      <c r="F99" s="11">
        <v>1</v>
      </c>
      <c r="G99" s="8"/>
      <c r="H99" s="40">
        <v>600</v>
      </c>
      <c r="I99" s="40">
        <f t="shared" si="8"/>
        <v>21600</v>
      </c>
      <c r="J99" s="8"/>
    </row>
    <row r="100" spans="1:10" ht="27.6">
      <c r="A100" s="106"/>
      <c r="B100" s="19" t="s">
        <v>46</v>
      </c>
      <c r="C100" s="20"/>
      <c r="D100" s="8">
        <v>40</v>
      </c>
      <c r="E100" s="15" t="s">
        <v>138</v>
      </c>
      <c r="F100" s="11">
        <v>1</v>
      </c>
      <c r="G100" s="8"/>
      <c r="H100" s="40">
        <v>500</v>
      </c>
      <c r="I100" s="40">
        <f t="shared" si="8"/>
        <v>20000</v>
      </c>
      <c r="J100" s="8"/>
    </row>
    <row r="101" spans="1:10">
      <c r="A101" s="106"/>
      <c r="B101" s="19" t="s">
        <v>77</v>
      </c>
      <c r="C101" s="20"/>
      <c r="D101" s="8">
        <v>1</v>
      </c>
      <c r="E101" s="15" t="s">
        <v>138</v>
      </c>
      <c r="F101" s="11">
        <v>1</v>
      </c>
      <c r="G101" s="8"/>
      <c r="H101" s="40">
        <v>20000</v>
      </c>
      <c r="I101" s="40">
        <f t="shared" si="8"/>
        <v>20000</v>
      </c>
      <c r="J101" s="8"/>
    </row>
    <row r="102" spans="1:10">
      <c r="A102" s="106"/>
      <c r="B102" s="19" t="s">
        <v>78</v>
      </c>
      <c r="C102" s="20"/>
      <c r="D102" s="8">
        <v>1</v>
      </c>
      <c r="E102" s="15" t="s">
        <v>138</v>
      </c>
      <c r="F102" s="11">
        <v>1</v>
      </c>
      <c r="G102" s="8"/>
      <c r="H102" s="40">
        <v>10000</v>
      </c>
      <c r="I102" s="40">
        <f t="shared" si="8"/>
        <v>10000</v>
      </c>
      <c r="J102" s="8"/>
    </row>
    <row r="103" spans="1:10">
      <c r="A103" s="106"/>
      <c r="B103" s="19" t="s">
        <v>52</v>
      </c>
      <c r="C103" s="20"/>
      <c r="D103" s="8">
        <v>10</v>
      </c>
      <c r="E103" s="15" t="s">
        <v>138</v>
      </c>
      <c r="F103" s="11">
        <v>1</v>
      </c>
      <c r="G103" s="8"/>
      <c r="H103" s="40">
        <v>500</v>
      </c>
      <c r="I103" s="40">
        <f t="shared" si="8"/>
        <v>5000</v>
      </c>
      <c r="J103" s="8"/>
    </row>
    <row r="104" spans="1:10">
      <c r="A104" s="106"/>
      <c r="B104" s="19" t="s">
        <v>79</v>
      </c>
      <c r="C104" s="20"/>
      <c r="D104" s="8">
        <v>80</v>
      </c>
      <c r="E104" s="15" t="s">
        <v>139</v>
      </c>
      <c r="F104" s="11">
        <v>1</v>
      </c>
      <c r="G104" s="8"/>
      <c r="H104" s="40">
        <v>100</v>
      </c>
      <c r="I104" s="40">
        <f t="shared" si="8"/>
        <v>8000</v>
      </c>
      <c r="J104" s="8"/>
    </row>
    <row r="105" spans="1:10" ht="27.6">
      <c r="A105" s="106"/>
      <c r="B105" s="19" t="s">
        <v>47</v>
      </c>
      <c r="C105" s="20"/>
      <c r="D105" s="8">
        <v>4</v>
      </c>
      <c r="E105" s="15" t="s">
        <v>138</v>
      </c>
      <c r="F105" s="11">
        <v>1</v>
      </c>
      <c r="G105" s="8"/>
      <c r="H105" s="40">
        <v>200</v>
      </c>
      <c r="I105" s="40">
        <f t="shared" si="8"/>
        <v>800</v>
      </c>
      <c r="J105" s="8"/>
    </row>
    <row r="106" spans="1:10" ht="27.6">
      <c r="A106" s="106"/>
      <c r="B106" s="19" t="s">
        <v>80</v>
      </c>
      <c r="C106" s="20"/>
      <c r="D106" s="8">
        <v>2</v>
      </c>
      <c r="E106" s="15" t="s">
        <v>138</v>
      </c>
      <c r="F106" s="11">
        <v>1</v>
      </c>
      <c r="G106" s="8"/>
      <c r="H106" s="40">
        <v>500</v>
      </c>
      <c r="I106" s="40">
        <f t="shared" si="8"/>
        <v>1000</v>
      </c>
      <c r="J106" s="8"/>
    </row>
    <row r="107" spans="1:10" ht="27.6">
      <c r="A107" s="106"/>
      <c r="B107" s="19" t="s">
        <v>37</v>
      </c>
      <c r="C107" s="20"/>
      <c r="D107" s="8">
        <v>2</v>
      </c>
      <c r="E107" s="15" t="s">
        <v>138</v>
      </c>
      <c r="F107" s="11">
        <v>1</v>
      </c>
      <c r="G107" s="8"/>
      <c r="H107" s="40">
        <v>700</v>
      </c>
      <c r="I107" s="40">
        <f t="shared" si="8"/>
        <v>1400</v>
      </c>
      <c r="J107" s="8"/>
    </row>
    <row r="108" spans="1:10">
      <c r="A108" s="106"/>
      <c r="B108" s="19" t="s">
        <v>82</v>
      </c>
      <c r="C108" s="20"/>
      <c r="D108" s="8">
        <v>1</v>
      </c>
      <c r="E108" s="15" t="s">
        <v>119</v>
      </c>
      <c r="F108" s="11">
        <v>3</v>
      </c>
      <c r="G108" s="8" t="s">
        <v>144</v>
      </c>
      <c r="H108" s="40">
        <v>500</v>
      </c>
      <c r="I108" s="40">
        <f t="shared" si="8"/>
        <v>1500</v>
      </c>
      <c r="J108" s="8"/>
    </row>
    <row r="109" spans="1:10">
      <c r="A109" s="106"/>
      <c r="B109" s="19" t="s">
        <v>83</v>
      </c>
      <c r="C109" s="20"/>
      <c r="D109" s="8">
        <v>1</v>
      </c>
      <c r="E109" s="15" t="s">
        <v>119</v>
      </c>
      <c r="F109" s="11">
        <v>3</v>
      </c>
      <c r="G109" s="8" t="s">
        <v>144</v>
      </c>
      <c r="H109" s="40">
        <v>400</v>
      </c>
      <c r="I109" s="40">
        <f t="shared" si="8"/>
        <v>1200</v>
      </c>
      <c r="J109" s="8"/>
    </row>
    <row r="110" spans="1:10">
      <c r="A110" s="106"/>
      <c r="B110" s="19" t="s">
        <v>84</v>
      </c>
      <c r="C110" s="20"/>
      <c r="D110" s="8">
        <v>1</v>
      </c>
      <c r="E110" s="15" t="s">
        <v>119</v>
      </c>
      <c r="F110" s="11">
        <v>3</v>
      </c>
      <c r="G110" s="8" t="s">
        <v>144</v>
      </c>
      <c r="H110" s="40">
        <v>400</v>
      </c>
      <c r="I110" s="40">
        <f t="shared" si="8"/>
        <v>1200</v>
      </c>
      <c r="J110" s="8"/>
    </row>
    <row r="111" spans="1:10">
      <c r="A111" s="106"/>
      <c r="B111" s="19" t="s">
        <v>85</v>
      </c>
      <c r="C111" s="20"/>
      <c r="D111" s="8">
        <v>1</v>
      </c>
      <c r="E111" s="15" t="s">
        <v>119</v>
      </c>
      <c r="F111" s="11">
        <v>3</v>
      </c>
      <c r="G111" s="8" t="s">
        <v>144</v>
      </c>
      <c r="H111" s="40">
        <v>400</v>
      </c>
      <c r="I111" s="40">
        <f t="shared" si="8"/>
        <v>1200</v>
      </c>
      <c r="J111" s="8"/>
    </row>
    <row r="112" spans="1:10">
      <c r="A112" s="106"/>
      <c r="B112" s="19" t="s">
        <v>86</v>
      </c>
      <c r="C112" s="20"/>
      <c r="D112" s="8">
        <v>10</v>
      </c>
      <c r="E112" s="15" t="s">
        <v>119</v>
      </c>
      <c r="F112" s="11">
        <v>2</v>
      </c>
      <c r="G112" s="8" t="s">
        <v>144</v>
      </c>
      <c r="H112" s="40">
        <v>300</v>
      </c>
      <c r="I112" s="40">
        <f t="shared" si="8"/>
        <v>6000</v>
      </c>
      <c r="J112" s="8"/>
    </row>
    <row r="113" spans="1:10">
      <c r="A113" s="106"/>
      <c r="B113" s="19" t="s">
        <v>48</v>
      </c>
      <c r="C113" s="20"/>
      <c r="D113" s="8">
        <v>14</v>
      </c>
      <c r="E113" s="15" t="s">
        <v>147</v>
      </c>
      <c r="F113" s="11">
        <v>1</v>
      </c>
      <c r="G113" s="8"/>
      <c r="H113" s="40">
        <v>300</v>
      </c>
      <c r="I113" s="40">
        <f t="shared" si="8"/>
        <v>4200</v>
      </c>
      <c r="J113" s="8"/>
    </row>
    <row r="114" spans="1:10">
      <c r="A114" s="106"/>
      <c r="B114" s="19" t="s">
        <v>87</v>
      </c>
      <c r="C114" s="20"/>
      <c r="D114" s="8">
        <v>4</v>
      </c>
      <c r="E114" s="15" t="s">
        <v>145</v>
      </c>
      <c r="F114" s="11">
        <v>1</v>
      </c>
      <c r="G114" s="8" t="s">
        <v>146</v>
      </c>
      <c r="H114" s="40">
        <v>3000</v>
      </c>
      <c r="I114" s="40">
        <f t="shared" si="8"/>
        <v>12000</v>
      </c>
      <c r="J114" s="8"/>
    </row>
    <row r="115" spans="1:10">
      <c r="A115" s="108" t="s">
        <v>24</v>
      </c>
      <c r="B115" s="108"/>
      <c r="C115" s="108"/>
      <c r="D115" s="108"/>
      <c r="E115" s="108"/>
      <c r="F115" s="108"/>
      <c r="G115" s="108"/>
      <c r="H115" s="108"/>
      <c r="I115" s="52">
        <f>SUM(I53:I114)</f>
        <v>638900</v>
      </c>
      <c r="J115" s="9"/>
    </row>
    <row r="116" spans="1:10" hidden="1">
      <c r="A116" s="106" t="s">
        <v>192</v>
      </c>
      <c r="B116" s="20" t="s">
        <v>19</v>
      </c>
      <c r="C116" s="6" t="s">
        <v>159</v>
      </c>
      <c r="D116" s="8">
        <v>100</v>
      </c>
      <c r="E116" s="15" t="s">
        <v>138</v>
      </c>
      <c r="F116" s="8">
        <v>1</v>
      </c>
      <c r="G116" s="8" t="s">
        <v>138</v>
      </c>
      <c r="H116" s="40">
        <v>2</v>
      </c>
      <c r="I116" s="40">
        <f t="shared" ref="I116:I119" si="9">D116*F116*H116</f>
        <v>200</v>
      </c>
      <c r="J116" s="8"/>
    </row>
    <row r="117" spans="1:10">
      <c r="A117" s="106"/>
      <c r="B117" s="20" t="s">
        <v>19</v>
      </c>
      <c r="C117" s="6" t="s">
        <v>160</v>
      </c>
      <c r="D117" s="8">
        <v>100</v>
      </c>
      <c r="E117" s="15" t="s">
        <v>138</v>
      </c>
      <c r="F117" s="8">
        <v>1</v>
      </c>
      <c r="G117" s="8" t="s">
        <v>138</v>
      </c>
      <c r="H117" s="40">
        <v>5</v>
      </c>
      <c r="I117" s="40">
        <f t="shared" si="9"/>
        <v>500</v>
      </c>
      <c r="J117" s="8"/>
    </row>
    <row r="118" spans="1:10">
      <c r="A118" s="106"/>
      <c r="B118" s="20" t="s">
        <v>19</v>
      </c>
      <c r="C118" s="6" t="s">
        <v>205</v>
      </c>
      <c r="D118" s="8">
        <v>50</v>
      </c>
      <c r="E118" s="15" t="s">
        <v>138</v>
      </c>
      <c r="F118" s="8">
        <v>1</v>
      </c>
      <c r="G118" s="8" t="s">
        <v>138</v>
      </c>
      <c r="H118" s="40">
        <v>100</v>
      </c>
      <c r="I118" s="40">
        <f t="shared" si="9"/>
        <v>5000</v>
      </c>
      <c r="J118" s="8"/>
    </row>
    <row r="119" spans="1:10">
      <c r="A119" s="106"/>
      <c r="B119" s="20" t="s">
        <v>19</v>
      </c>
      <c r="C119" s="6" t="s">
        <v>161</v>
      </c>
      <c r="D119" s="8">
        <v>25</v>
      </c>
      <c r="E119" s="15" t="s">
        <v>138</v>
      </c>
      <c r="F119" s="8">
        <v>1</v>
      </c>
      <c r="G119" s="8" t="s">
        <v>138</v>
      </c>
      <c r="H119" s="40">
        <v>10</v>
      </c>
      <c r="I119" s="40">
        <f t="shared" si="9"/>
        <v>250</v>
      </c>
      <c r="J119" s="8"/>
    </row>
    <row r="120" spans="1:10">
      <c r="A120" s="106"/>
      <c r="B120" s="20" t="s">
        <v>19</v>
      </c>
      <c r="C120" s="6" t="s">
        <v>164</v>
      </c>
      <c r="D120" s="8">
        <v>1</v>
      </c>
      <c r="E120" s="15" t="s">
        <v>138</v>
      </c>
      <c r="F120" s="8">
        <v>1</v>
      </c>
      <c r="G120" s="8" t="s">
        <v>138</v>
      </c>
      <c r="H120" s="40">
        <v>400</v>
      </c>
      <c r="I120" s="40">
        <f>D120*F120*H120</f>
        <v>400</v>
      </c>
      <c r="J120" s="8"/>
    </row>
    <row r="121" spans="1:10">
      <c r="A121" s="106"/>
      <c r="B121" s="20" t="s">
        <v>19</v>
      </c>
      <c r="C121" s="6" t="s">
        <v>165</v>
      </c>
      <c r="D121" s="8">
        <v>30</v>
      </c>
      <c r="E121" s="15" t="s">
        <v>138</v>
      </c>
      <c r="F121" s="8">
        <v>1</v>
      </c>
      <c r="G121" s="8" t="s">
        <v>138</v>
      </c>
      <c r="H121" s="40">
        <v>35</v>
      </c>
      <c r="I121" s="40">
        <f t="shared" ref="I121:I125" si="10">D121*F121*H121</f>
        <v>1050</v>
      </c>
      <c r="J121" s="8"/>
    </row>
    <row r="122" spans="1:10">
      <c r="A122" s="106"/>
      <c r="B122" s="20" t="s">
        <v>19</v>
      </c>
      <c r="C122" s="6" t="s">
        <v>166</v>
      </c>
      <c r="D122" s="8">
        <v>1</v>
      </c>
      <c r="E122" s="15" t="s">
        <v>138</v>
      </c>
      <c r="F122" s="8">
        <v>1</v>
      </c>
      <c r="G122" s="8" t="s">
        <v>138</v>
      </c>
      <c r="H122" s="40">
        <v>350</v>
      </c>
      <c r="I122" s="40">
        <f t="shared" si="10"/>
        <v>350</v>
      </c>
      <c r="J122" s="8"/>
    </row>
    <row r="123" spans="1:10">
      <c r="A123" s="106"/>
      <c r="B123" s="20" t="s">
        <v>20</v>
      </c>
      <c r="C123" s="20" t="s">
        <v>15</v>
      </c>
      <c r="D123" s="8">
        <v>1</v>
      </c>
      <c r="E123" s="15" t="s">
        <v>144</v>
      </c>
      <c r="F123" s="11">
        <v>8</v>
      </c>
      <c r="G123" s="11" t="s">
        <v>138</v>
      </c>
      <c r="H123" s="40">
        <v>500</v>
      </c>
      <c r="I123" s="40">
        <f t="shared" si="10"/>
        <v>4000</v>
      </c>
      <c r="J123" s="8"/>
    </row>
    <row r="124" spans="1:10">
      <c r="A124" s="106"/>
      <c r="B124" s="20" t="s">
        <v>19</v>
      </c>
      <c r="C124" s="20" t="s">
        <v>16</v>
      </c>
      <c r="D124" s="8">
        <v>6</v>
      </c>
      <c r="E124" s="15" t="s">
        <v>138</v>
      </c>
      <c r="F124" s="11">
        <v>1</v>
      </c>
      <c r="G124" s="11" t="s">
        <v>138</v>
      </c>
      <c r="H124" s="40">
        <v>60</v>
      </c>
      <c r="I124" s="40">
        <f t="shared" si="10"/>
        <v>360</v>
      </c>
      <c r="J124" s="8"/>
    </row>
    <row r="125" spans="1:10">
      <c r="A125" s="106"/>
      <c r="B125" s="20" t="s">
        <v>19</v>
      </c>
      <c r="C125" s="20" t="s">
        <v>169</v>
      </c>
      <c r="D125" s="8">
        <v>1</v>
      </c>
      <c r="E125" s="15" t="s">
        <v>136</v>
      </c>
      <c r="F125" s="11">
        <v>1</v>
      </c>
      <c r="G125" s="11" t="s">
        <v>147</v>
      </c>
      <c r="H125" s="40">
        <v>450</v>
      </c>
      <c r="I125" s="40">
        <f t="shared" si="10"/>
        <v>450</v>
      </c>
      <c r="J125" s="8"/>
    </row>
    <row r="126" spans="1:10">
      <c r="A126" s="106"/>
      <c r="B126" s="20" t="s">
        <v>19</v>
      </c>
      <c r="C126" s="20" t="s">
        <v>170</v>
      </c>
      <c r="D126" s="8">
        <v>24</v>
      </c>
      <c r="E126" s="15" t="s">
        <v>136</v>
      </c>
      <c r="F126" s="11">
        <v>1</v>
      </c>
      <c r="G126" s="11" t="s">
        <v>147</v>
      </c>
      <c r="H126" s="40">
        <v>260</v>
      </c>
      <c r="I126" s="40">
        <f>D126*F126*H126</f>
        <v>6240</v>
      </c>
      <c r="J126" s="8"/>
    </row>
    <row r="127" spans="1:10">
      <c r="A127" s="106"/>
      <c r="B127" s="20" t="s">
        <v>18</v>
      </c>
      <c r="C127" s="20" t="s">
        <v>172</v>
      </c>
      <c r="D127" s="8">
        <v>1</v>
      </c>
      <c r="E127" s="15" t="s">
        <v>136</v>
      </c>
      <c r="F127" s="11">
        <v>1</v>
      </c>
      <c r="G127" s="11" t="s">
        <v>136</v>
      </c>
      <c r="H127" s="40">
        <v>50000</v>
      </c>
      <c r="I127" s="40">
        <f>D127*F127*H127</f>
        <v>50000</v>
      </c>
      <c r="J127" s="8" t="s">
        <v>173</v>
      </c>
    </row>
    <row r="128" spans="1:10">
      <c r="A128" s="108" t="s">
        <v>22</v>
      </c>
      <c r="B128" s="108"/>
      <c r="C128" s="108"/>
      <c r="D128" s="108"/>
      <c r="E128" s="108"/>
      <c r="F128" s="108"/>
      <c r="G128" s="108"/>
      <c r="H128" s="108"/>
      <c r="I128" s="52">
        <f>SUM(I116:I127)</f>
        <v>68800</v>
      </c>
      <c r="J128" s="9"/>
    </row>
    <row r="129" spans="1:10">
      <c r="A129" s="112" t="s">
        <v>195</v>
      </c>
      <c r="B129" s="109" t="s">
        <v>202</v>
      </c>
      <c r="C129" s="31" t="s">
        <v>258</v>
      </c>
      <c r="D129" s="11">
        <v>1</v>
      </c>
      <c r="E129" s="11" t="s">
        <v>138</v>
      </c>
      <c r="F129" s="11">
        <v>1</v>
      </c>
      <c r="G129" s="11" t="s">
        <v>138</v>
      </c>
      <c r="H129" s="40">
        <v>80000</v>
      </c>
      <c r="I129" s="53">
        <f>D129*F129*H129</f>
        <v>80000</v>
      </c>
      <c r="J129" s="11"/>
    </row>
    <row r="130" spans="1:10">
      <c r="A130" s="113"/>
      <c r="B130" s="110"/>
      <c r="C130" s="31" t="s">
        <v>350</v>
      </c>
      <c r="D130" s="11">
        <v>1</v>
      </c>
      <c r="E130" s="11" t="s">
        <v>259</v>
      </c>
      <c r="F130" s="11">
        <v>1</v>
      </c>
      <c r="G130" s="11" t="s">
        <v>259</v>
      </c>
      <c r="H130" s="40">
        <v>80000</v>
      </c>
      <c r="I130" s="53">
        <f>D130*F130*H130</f>
        <v>80000</v>
      </c>
      <c r="J130" s="11"/>
    </row>
    <row r="131" spans="1:10">
      <c r="A131" s="113"/>
      <c r="B131" s="111"/>
      <c r="C131" s="31" t="s">
        <v>260</v>
      </c>
      <c r="D131" s="11">
        <v>3</v>
      </c>
      <c r="E131" s="11" t="s">
        <v>259</v>
      </c>
      <c r="F131" s="11">
        <v>1</v>
      </c>
      <c r="G131" s="11" t="s">
        <v>259</v>
      </c>
      <c r="H131" s="40">
        <v>10000</v>
      </c>
      <c r="I131" s="53">
        <f>D131*F131*H131</f>
        <v>30000</v>
      </c>
      <c r="J131" s="11"/>
    </row>
    <row r="132" spans="1:10">
      <c r="A132" s="113"/>
      <c r="B132" s="20" t="s">
        <v>174</v>
      </c>
      <c r="C132" s="20"/>
      <c r="D132" s="15">
        <v>1</v>
      </c>
      <c r="E132" s="15" t="s">
        <v>136</v>
      </c>
      <c r="F132" s="8">
        <v>1</v>
      </c>
      <c r="G132" s="8" t="s">
        <v>147</v>
      </c>
      <c r="H132" s="40">
        <v>80000</v>
      </c>
      <c r="I132" s="40">
        <f t="shared" ref="I132:I138" si="11">H132*F132*D132</f>
        <v>80000</v>
      </c>
      <c r="J132" s="8"/>
    </row>
    <row r="133" spans="1:10">
      <c r="A133" s="113"/>
      <c r="B133" s="20" t="s">
        <v>275</v>
      </c>
      <c r="C133" s="20"/>
      <c r="D133" s="15">
        <v>5</v>
      </c>
      <c r="E133" s="15" t="s">
        <v>119</v>
      </c>
      <c r="F133" s="8">
        <v>3</v>
      </c>
      <c r="G133" s="8" t="s">
        <v>144</v>
      </c>
      <c r="H133" s="40">
        <v>800</v>
      </c>
      <c r="I133" s="40">
        <f t="shared" si="11"/>
        <v>12000</v>
      </c>
      <c r="J133" s="8"/>
    </row>
    <row r="134" spans="1:10">
      <c r="A134" s="113"/>
      <c r="B134" s="20" t="s">
        <v>181</v>
      </c>
      <c r="C134" s="20"/>
      <c r="D134" s="15">
        <v>1</v>
      </c>
      <c r="E134" s="15" t="s">
        <v>119</v>
      </c>
      <c r="F134" s="8">
        <v>1</v>
      </c>
      <c r="G134" s="8" t="s">
        <v>147</v>
      </c>
      <c r="H134" s="40">
        <v>10000</v>
      </c>
      <c r="I134" s="40">
        <f t="shared" si="11"/>
        <v>10000</v>
      </c>
      <c r="J134" s="8"/>
    </row>
    <row r="135" spans="1:10">
      <c r="A135" s="113"/>
      <c r="B135" s="20" t="s">
        <v>176</v>
      </c>
      <c r="C135" s="20" t="s">
        <v>180</v>
      </c>
      <c r="D135" s="15">
        <v>2</v>
      </c>
      <c r="E135" s="15" t="s">
        <v>119</v>
      </c>
      <c r="F135" s="8">
        <v>1</v>
      </c>
      <c r="G135" s="8" t="s">
        <v>147</v>
      </c>
      <c r="H135" s="40">
        <v>10000</v>
      </c>
      <c r="I135" s="40">
        <f t="shared" si="11"/>
        <v>20000</v>
      </c>
      <c r="J135" s="8"/>
    </row>
    <row r="136" spans="1:10">
      <c r="A136" s="113"/>
      <c r="B136" s="20" t="s">
        <v>177</v>
      </c>
      <c r="C136" s="20"/>
      <c r="D136" s="15">
        <v>2</v>
      </c>
      <c r="E136" s="15" t="s">
        <v>119</v>
      </c>
      <c r="F136" s="8">
        <v>1</v>
      </c>
      <c r="G136" s="8" t="s">
        <v>147</v>
      </c>
      <c r="H136" s="40">
        <v>8000</v>
      </c>
      <c r="I136" s="40">
        <f t="shared" si="11"/>
        <v>16000</v>
      </c>
      <c r="J136" s="8"/>
    </row>
    <row r="137" spans="1:10">
      <c r="A137" s="113"/>
      <c r="B137" s="20" t="s">
        <v>178</v>
      </c>
      <c r="C137" s="20"/>
      <c r="D137" s="15">
        <v>2</v>
      </c>
      <c r="E137" s="15" t="s">
        <v>119</v>
      </c>
      <c r="F137" s="8">
        <v>1</v>
      </c>
      <c r="G137" s="8" t="s">
        <v>147</v>
      </c>
      <c r="H137" s="40">
        <v>6000</v>
      </c>
      <c r="I137" s="40">
        <f t="shared" si="11"/>
        <v>12000</v>
      </c>
      <c r="J137" s="8"/>
    </row>
    <row r="138" spans="1:10">
      <c r="A138" s="114"/>
      <c r="B138" s="20" t="s">
        <v>179</v>
      </c>
      <c r="C138" s="20"/>
      <c r="D138" s="15">
        <v>2</v>
      </c>
      <c r="E138" s="15" t="s">
        <v>119</v>
      </c>
      <c r="F138" s="8">
        <v>1</v>
      </c>
      <c r="G138" s="8" t="s">
        <v>147</v>
      </c>
      <c r="H138" s="40">
        <v>4000</v>
      </c>
      <c r="I138" s="40">
        <f t="shared" si="11"/>
        <v>8000</v>
      </c>
      <c r="J138" s="8"/>
    </row>
    <row r="139" spans="1:10">
      <c r="A139" s="108" t="s">
        <v>183</v>
      </c>
      <c r="B139" s="108"/>
      <c r="C139" s="108"/>
      <c r="D139" s="108"/>
      <c r="E139" s="108"/>
      <c r="F139" s="108"/>
      <c r="G139" s="108"/>
      <c r="H139" s="108"/>
      <c r="I139" s="52">
        <f>SUM(I129:I138)</f>
        <v>348000</v>
      </c>
      <c r="J139" s="9"/>
    </row>
    <row r="140" spans="1:10">
      <c r="A140" s="106" t="s">
        <v>184</v>
      </c>
      <c r="B140" s="116" t="s">
        <v>185</v>
      </c>
      <c r="C140" s="20" t="s">
        <v>186</v>
      </c>
      <c r="D140" s="15">
        <v>5</v>
      </c>
      <c r="E140" s="15" t="s">
        <v>145</v>
      </c>
      <c r="F140" s="8">
        <v>2</v>
      </c>
      <c r="G140" s="8" t="s">
        <v>147</v>
      </c>
      <c r="H140" s="40">
        <v>1200</v>
      </c>
      <c r="I140" s="40">
        <f>H140*F140*D140</f>
        <v>12000</v>
      </c>
      <c r="J140" s="8"/>
    </row>
    <row r="141" spans="1:10">
      <c r="A141" s="106"/>
      <c r="B141" s="117"/>
      <c r="C141" s="20" t="s">
        <v>187</v>
      </c>
      <c r="D141" s="15">
        <v>5</v>
      </c>
      <c r="E141" s="15" t="s">
        <v>145</v>
      </c>
      <c r="F141" s="8">
        <v>2</v>
      </c>
      <c r="G141" s="8" t="s">
        <v>147</v>
      </c>
      <c r="H141" s="40">
        <v>1000</v>
      </c>
      <c r="I141" s="40">
        <f t="shared" ref="I141:I142" si="12">H141*F141*D141</f>
        <v>10000</v>
      </c>
      <c r="J141" s="8"/>
    </row>
    <row r="142" spans="1:10">
      <c r="A142" s="106"/>
      <c r="B142" s="118"/>
      <c r="C142" s="20" t="s">
        <v>188</v>
      </c>
      <c r="D142" s="15">
        <v>10</v>
      </c>
      <c r="E142" s="15" t="s">
        <v>145</v>
      </c>
      <c r="F142" s="8">
        <v>2</v>
      </c>
      <c r="G142" s="8" t="s">
        <v>147</v>
      </c>
      <c r="H142" s="40">
        <v>800</v>
      </c>
      <c r="I142" s="40">
        <f t="shared" si="12"/>
        <v>16000</v>
      </c>
      <c r="J142" s="8"/>
    </row>
    <row r="143" spans="1:10">
      <c r="A143" s="106"/>
      <c r="B143" s="20" t="s">
        <v>190</v>
      </c>
      <c r="C143" s="20" t="s">
        <v>188</v>
      </c>
      <c r="D143" s="15">
        <v>4</v>
      </c>
      <c r="E143" s="15" t="s">
        <v>146</v>
      </c>
      <c r="F143" s="8">
        <v>3</v>
      </c>
      <c r="G143" s="8" t="s">
        <v>144</v>
      </c>
      <c r="H143" s="40">
        <v>1000</v>
      </c>
      <c r="I143" s="40">
        <f>H143*F143*D143</f>
        <v>12000</v>
      </c>
      <c r="J143" s="8"/>
    </row>
    <row r="144" spans="1:10">
      <c r="A144" s="106"/>
      <c r="B144" s="20" t="s">
        <v>310</v>
      </c>
      <c r="C144" s="20"/>
      <c r="D144" s="15">
        <v>1</v>
      </c>
      <c r="E144" s="15" t="s">
        <v>304</v>
      </c>
      <c r="F144" s="8">
        <v>1</v>
      </c>
      <c r="G144" s="8" t="s">
        <v>304</v>
      </c>
      <c r="H144" s="40">
        <v>20000</v>
      </c>
      <c r="I144" s="40">
        <f>H144*F144*D144</f>
        <v>20000</v>
      </c>
      <c r="J144" s="8"/>
    </row>
    <row r="145" spans="1:10">
      <c r="A145" s="106"/>
      <c r="B145" s="57" t="s">
        <v>355</v>
      </c>
      <c r="C145" s="57" t="s">
        <v>356</v>
      </c>
      <c r="D145" s="15">
        <v>1</v>
      </c>
      <c r="E145" s="15" t="s">
        <v>357</v>
      </c>
      <c r="F145" s="56">
        <v>1</v>
      </c>
      <c r="G145" s="56" t="s">
        <v>358</v>
      </c>
      <c r="H145" s="40">
        <v>6500</v>
      </c>
      <c r="I145" s="40">
        <f>H145*F145*D145</f>
        <v>6500</v>
      </c>
      <c r="J145" s="56"/>
    </row>
    <row r="146" spans="1:10">
      <c r="A146" s="106"/>
      <c r="B146" s="20" t="s">
        <v>18</v>
      </c>
      <c r="C146" s="20" t="s">
        <v>274</v>
      </c>
      <c r="D146" s="15">
        <v>230</v>
      </c>
      <c r="E146" s="15" t="s">
        <v>119</v>
      </c>
      <c r="F146" s="8">
        <v>1</v>
      </c>
      <c r="G146" s="8" t="s">
        <v>138</v>
      </c>
      <c r="H146" s="40">
        <v>220</v>
      </c>
      <c r="I146" s="40">
        <f>D146*F146*H146</f>
        <v>50600</v>
      </c>
      <c r="J146" s="8"/>
    </row>
    <row r="147" spans="1:10">
      <c r="A147" s="106"/>
      <c r="B147" s="20" t="s">
        <v>18</v>
      </c>
      <c r="C147" s="32" t="s">
        <v>203</v>
      </c>
      <c r="D147" s="15">
        <v>1</v>
      </c>
      <c r="E147" s="15" t="s">
        <v>204</v>
      </c>
      <c r="F147" s="8">
        <v>1</v>
      </c>
      <c r="G147" s="8" t="s">
        <v>144</v>
      </c>
      <c r="H147" s="40">
        <v>1000</v>
      </c>
      <c r="I147" s="40">
        <f>D147*F147*H147</f>
        <v>1000</v>
      </c>
      <c r="J147" s="8"/>
    </row>
    <row r="148" spans="1:10">
      <c r="A148" s="106"/>
      <c r="B148" s="20" t="s">
        <v>19</v>
      </c>
      <c r="C148" s="12" t="s">
        <v>148</v>
      </c>
      <c r="D148" s="8">
        <v>6</v>
      </c>
      <c r="E148" s="15" t="s">
        <v>138</v>
      </c>
      <c r="F148" s="8">
        <v>1</v>
      </c>
      <c r="G148" s="8" t="s">
        <v>138</v>
      </c>
      <c r="H148" s="40">
        <v>50</v>
      </c>
      <c r="I148" s="40">
        <f t="shared" ref="I148:I152" si="13">D148*F148*H148</f>
        <v>300</v>
      </c>
      <c r="J148" s="8"/>
    </row>
    <row r="149" spans="1:10">
      <c r="A149" s="106"/>
      <c r="B149" s="20" t="s">
        <v>19</v>
      </c>
      <c r="C149" s="12" t="s">
        <v>149</v>
      </c>
      <c r="D149" s="8">
        <v>10</v>
      </c>
      <c r="E149" s="15" t="s">
        <v>138</v>
      </c>
      <c r="F149" s="8">
        <v>1</v>
      </c>
      <c r="G149" s="8" t="s">
        <v>138</v>
      </c>
      <c r="H149" s="40">
        <v>15</v>
      </c>
      <c r="I149" s="40">
        <f t="shared" si="13"/>
        <v>150</v>
      </c>
      <c r="J149" s="8"/>
    </row>
    <row r="150" spans="1:10">
      <c r="A150" s="106"/>
      <c r="B150" s="20" t="s">
        <v>19</v>
      </c>
      <c r="C150" s="12" t="s">
        <v>150</v>
      </c>
      <c r="D150" s="8">
        <v>25</v>
      </c>
      <c r="E150" s="15" t="s">
        <v>138</v>
      </c>
      <c r="F150" s="8">
        <v>1</v>
      </c>
      <c r="G150" s="8" t="s">
        <v>138</v>
      </c>
      <c r="H150" s="40">
        <v>350</v>
      </c>
      <c r="I150" s="40">
        <f t="shared" si="13"/>
        <v>8750</v>
      </c>
      <c r="J150" s="8"/>
    </row>
    <row r="151" spans="1:10">
      <c r="A151" s="106"/>
      <c r="B151" s="20" t="s">
        <v>19</v>
      </c>
      <c r="C151" s="12" t="s">
        <v>151</v>
      </c>
      <c r="D151" s="8">
        <v>8</v>
      </c>
      <c r="E151" s="15" t="s">
        <v>138</v>
      </c>
      <c r="F151" s="8">
        <v>1</v>
      </c>
      <c r="G151" s="8" t="s">
        <v>138</v>
      </c>
      <c r="H151" s="40">
        <v>50</v>
      </c>
      <c r="I151" s="40">
        <f t="shared" si="13"/>
        <v>400</v>
      </c>
      <c r="J151" s="8"/>
    </row>
    <row r="152" spans="1:10">
      <c r="A152" s="106"/>
      <c r="B152" s="20" t="s">
        <v>19</v>
      </c>
      <c r="C152" s="12" t="s">
        <v>152</v>
      </c>
      <c r="D152" s="8">
        <v>720</v>
      </c>
      <c r="E152" s="15" t="s">
        <v>138</v>
      </c>
      <c r="F152" s="8">
        <v>1</v>
      </c>
      <c r="G152" s="8" t="s">
        <v>138</v>
      </c>
      <c r="H152" s="40">
        <v>2</v>
      </c>
      <c r="I152" s="40">
        <f t="shared" si="13"/>
        <v>1440</v>
      </c>
      <c r="J152" s="8"/>
    </row>
    <row r="153" spans="1:10">
      <c r="A153" s="106"/>
      <c r="B153" s="20" t="s">
        <v>19</v>
      </c>
      <c r="C153" s="6" t="s">
        <v>154</v>
      </c>
      <c r="D153" s="8">
        <v>260</v>
      </c>
      <c r="E153" s="15" t="s">
        <v>138</v>
      </c>
      <c r="F153" s="8">
        <v>1</v>
      </c>
      <c r="G153" s="8" t="s">
        <v>138</v>
      </c>
      <c r="H153" s="40">
        <v>9</v>
      </c>
      <c r="I153" s="40">
        <f>D153*F153*H153</f>
        <v>2340</v>
      </c>
      <c r="J153" s="8"/>
    </row>
    <row r="154" spans="1:10">
      <c r="A154" s="106"/>
      <c r="B154" s="20" t="s">
        <v>19</v>
      </c>
      <c r="C154" s="6" t="s">
        <v>155</v>
      </c>
      <c r="D154" s="8">
        <v>220</v>
      </c>
      <c r="E154" s="15" t="s">
        <v>138</v>
      </c>
      <c r="F154" s="8">
        <v>1</v>
      </c>
      <c r="G154" s="8" t="s">
        <v>138</v>
      </c>
      <c r="H154" s="40">
        <v>10</v>
      </c>
      <c r="I154" s="40">
        <f t="shared" ref="I154:I162" si="14">D154*F154*H154</f>
        <v>2200</v>
      </c>
      <c r="J154" s="8"/>
    </row>
    <row r="155" spans="1:10">
      <c r="A155" s="106"/>
      <c r="B155" s="20" t="s">
        <v>19</v>
      </c>
      <c r="C155" s="6" t="s">
        <v>156</v>
      </c>
      <c r="D155" s="8">
        <v>280</v>
      </c>
      <c r="E155" s="15" t="s">
        <v>138</v>
      </c>
      <c r="F155" s="8">
        <v>1</v>
      </c>
      <c r="G155" s="8" t="s">
        <v>138</v>
      </c>
      <c r="H155" s="40">
        <v>15</v>
      </c>
      <c r="I155" s="40">
        <f t="shared" si="14"/>
        <v>4200</v>
      </c>
      <c r="J155" s="8"/>
    </row>
    <row r="156" spans="1:10">
      <c r="A156" s="106"/>
      <c r="B156" s="20" t="s">
        <v>19</v>
      </c>
      <c r="C156" s="6" t="s">
        <v>157</v>
      </c>
      <c r="D156" s="8">
        <v>230</v>
      </c>
      <c r="E156" s="15" t="s">
        <v>138</v>
      </c>
      <c r="F156" s="8">
        <v>1</v>
      </c>
      <c r="G156" s="8" t="s">
        <v>138</v>
      </c>
      <c r="H156" s="40">
        <v>8</v>
      </c>
      <c r="I156" s="40">
        <f t="shared" si="14"/>
        <v>1840</v>
      </c>
      <c r="J156" s="8"/>
    </row>
    <row r="157" spans="1:10">
      <c r="A157" s="106"/>
      <c r="B157" s="20" t="s">
        <v>19</v>
      </c>
      <c r="C157" s="6" t="s">
        <v>158</v>
      </c>
      <c r="D157" s="8">
        <v>230</v>
      </c>
      <c r="E157" s="15" t="s">
        <v>138</v>
      </c>
      <c r="F157" s="8">
        <v>1</v>
      </c>
      <c r="G157" s="8" t="s">
        <v>138</v>
      </c>
      <c r="H157" s="40">
        <v>1</v>
      </c>
      <c r="I157" s="40">
        <f t="shared" si="14"/>
        <v>230</v>
      </c>
      <c r="J157" s="8"/>
    </row>
    <row r="158" spans="1:10">
      <c r="A158" s="106"/>
      <c r="B158" s="20" t="s">
        <v>19</v>
      </c>
      <c r="C158" s="6" t="s">
        <v>162</v>
      </c>
      <c r="D158" s="8">
        <v>230</v>
      </c>
      <c r="E158" s="15" t="s">
        <v>138</v>
      </c>
      <c r="F158" s="8">
        <v>1</v>
      </c>
      <c r="G158" s="8" t="s">
        <v>138</v>
      </c>
      <c r="H158" s="40">
        <v>35</v>
      </c>
      <c r="I158" s="40">
        <f t="shared" si="14"/>
        <v>8050</v>
      </c>
      <c r="J158" s="8"/>
    </row>
    <row r="159" spans="1:10">
      <c r="A159" s="106"/>
      <c r="B159" s="20" t="s">
        <v>19</v>
      </c>
      <c r="C159" s="6" t="s">
        <v>163</v>
      </c>
      <c r="D159" s="8">
        <v>230</v>
      </c>
      <c r="E159" s="15" t="s">
        <v>138</v>
      </c>
      <c r="F159" s="8">
        <v>1</v>
      </c>
      <c r="G159" s="8" t="s">
        <v>138</v>
      </c>
      <c r="H159" s="40">
        <v>150</v>
      </c>
      <c r="I159" s="40">
        <f t="shared" si="14"/>
        <v>34500</v>
      </c>
      <c r="J159" s="8"/>
    </row>
    <row r="160" spans="1:10">
      <c r="A160" s="106"/>
      <c r="B160" s="20" t="s">
        <v>20</v>
      </c>
      <c r="C160" s="20" t="s">
        <v>13</v>
      </c>
      <c r="D160" s="8">
        <v>1</v>
      </c>
      <c r="E160" s="15" t="s">
        <v>136</v>
      </c>
      <c r="F160" s="11">
        <v>1</v>
      </c>
      <c r="G160" s="21" t="s">
        <v>138</v>
      </c>
      <c r="H160" s="40">
        <v>1000</v>
      </c>
      <c r="I160" s="40">
        <f t="shared" si="14"/>
        <v>1000</v>
      </c>
      <c r="J160" s="8"/>
    </row>
    <row r="161" spans="1:10">
      <c r="A161" s="106"/>
      <c r="B161" s="20" t="s">
        <v>20</v>
      </c>
      <c r="C161" s="20" t="s">
        <v>14</v>
      </c>
      <c r="D161" s="8">
        <v>15</v>
      </c>
      <c r="E161" s="15" t="s">
        <v>138</v>
      </c>
      <c r="F161" s="11">
        <v>1</v>
      </c>
      <c r="G161" s="11" t="s">
        <v>147</v>
      </c>
      <c r="H161" s="40">
        <v>50</v>
      </c>
      <c r="I161" s="40">
        <f t="shared" si="14"/>
        <v>750</v>
      </c>
      <c r="J161" s="8"/>
    </row>
    <row r="162" spans="1:10">
      <c r="A162" s="106"/>
      <c r="B162" s="20" t="s">
        <v>18</v>
      </c>
      <c r="C162" s="20" t="s">
        <v>17</v>
      </c>
      <c r="D162" s="8">
        <v>10</v>
      </c>
      <c r="E162" s="15" t="s">
        <v>136</v>
      </c>
      <c r="F162" s="11">
        <v>1</v>
      </c>
      <c r="G162" s="11" t="s">
        <v>147</v>
      </c>
      <c r="H162" s="40">
        <v>400</v>
      </c>
      <c r="I162" s="40">
        <f t="shared" si="14"/>
        <v>4000</v>
      </c>
      <c r="J162" s="8"/>
    </row>
    <row r="163" spans="1:10">
      <c r="A163" s="106"/>
      <c r="B163" s="20" t="s">
        <v>196</v>
      </c>
      <c r="C163" s="20"/>
      <c r="D163" s="15">
        <v>5</v>
      </c>
      <c r="E163" s="15" t="s">
        <v>119</v>
      </c>
      <c r="F163" s="8">
        <v>2</v>
      </c>
      <c r="G163" s="8" t="s">
        <v>144</v>
      </c>
      <c r="H163" s="40">
        <v>600</v>
      </c>
      <c r="I163" s="40">
        <f>H163*F163*D163</f>
        <v>6000</v>
      </c>
      <c r="J163" s="8"/>
    </row>
    <row r="164" spans="1:10">
      <c r="A164" s="106"/>
      <c r="B164" s="20" t="s">
        <v>175</v>
      </c>
      <c r="C164" s="20"/>
      <c r="D164" s="15">
        <v>8</v>
      </c>
      <c r="E164" s="15" t="s">
        <v>119</v>
      </c>
      <c r="F164" s="8">
        <v>2</v>
      </c>
      <c r="G164" s="8" t="s">
        <v>144</v>
      </c>
      <c r="H164" s="40">
        <v>450</v>
      </c>
      <c r="I164" s="40">
        <f>H164*F164*D164</f>
        <v>7200</v>
      </c>
      <c r="J164" s="8"/>
    </row>
    <row r="165" spans="1:10">
      <c r="A165" s="108" t="s">
        <v>189</v>
      </c>
      <c r="B165" s="108"/>
      <c r="C165" s="108"/>
      <c r="D165" s="108"/>
      <c r="E165" s="108"/>
      <c r="F165" s="108"/>
      <c r="G165" s="108"/>
      <c r="H165" s="108"/>
      <c r="I165" s="52">
        <f>SUM(I140:I164)</f>
        <v>211450</v>
      </c>
      <c r="J165" s="9"/>
    </row>
    <row r="166" spans="1:10">
      <c r="A166" s="106" t="s">
        <v>182</v>
      </c>
      <c r="B166" s="20" t="s">
        <v>4</v>
      </c>
      <c r="C166" s="20"/>
      <c r="D166" s="15">
        <v>3</v>
      </c>
      <c r="E166" s="15" t="s">
        <v>119</v>
      </c>
      <c r="F166" s="8">
        <v>3</v>
      </c>
      <c r="G166" s="8" t="s">
        <v>144</v>
      </c>
      <c r="H166" s="40">
        <v>4500</v>
      </c>
      <c r="I166" s="40">
        <f>D166*F166*H166</f>
        <v>40500</v>
      </c>
      <c r="J166" s="8"/>
    </row>
    <row r="167" spans="1:10">
      <c r="A167" s="106"/>
      <c r="B167" s="20" t="s">
        <v>6</v>
      </c>
      <c r="C167" s="20" t="s">
        <v>7</v>
      </c>
      <c r="D167" s="15">
        <v>1</v>
      </c>
      <c r="E167" s="15" t="s">
        <v>136</v>
      </c>
      <c r="F167" s="8">
        <v>1</v>
      </c>
      <c r="G167" s="8" t="s">
        <v>136</v>
      </c>
      <c r="H167" s="40">
        <v>4000</v>
      </c>
      <c r="I167" s="40">
        <f t="shared" ref="I167:I170" si="15">D167*F167*H167</f>
        <v>4000</v>
      </c>
      <c r="J167" s="8" t="s">
        <v>8</v>
      </c>
    </row>
    <row r="168" spans="1:10">
      <c r="A168" s="106"/>
      <c r="B168" s="20" t="s">
        <v>5</v>
      </c>
      <c r="C168" s="20"/>
      <c r="D168" s="15">
        <v>3</v>
      </c>
      <c r="E168" s="15" t="s">
        <v>119</v>
      </c>
      <c r="F168" s="8">
        <v>3</v>
      </c>
      <c r="G168" s="8" t="s">
        <v>144</v>
      </c>
      <c r="H168" s="40">
        <v>4500</v>
      </c>
      <c r="I168" s="40">
        <f t="shared" si="15"/>
        <v>40500</v>
      </c>
      <c r="J168" s="8"/>
    </row>
    <row r="169" spans="1:10">
      <c r="A169" s="106"/>
      <c r="B169" s="20" t="s">
        <v>9</v>
      </c>
      <c r="C169" s="20" t="s">
        <v>10</v>
      </c>
      <c r="D169" s="15">
        <v>1</v>
      </c>
      <c r="E169" s="15" t="s">
        <v>119</v>
      </c>
      <c r="F169" s="8">
        <v>2</v>
      </c>
      <c r="G169" s="8" t="s">
        <v>144</v>
      </c>
      <c r="H169" s="40">
        <v>12000</v>
      </c>
      <c r="I169" s="40">
        <f t="shared" si="15"/>
        <v>24000</v>
      </c>
      <c r="J169" s="8"/>
    </row>
    <row r="170" spans="1:10">
      <c r="A170" s="106"/>
      <c r="B170" s="20" t="s">
        <v>276</v>
      </c>
      <c r="C170" s="20" t="s">
        <v>277</v>
      </c>
      <c r="D170" s="15">
        <v>1</v>
      </c>
      <c r="E170" s="15" t="s">
        <v>278</v>
      </c>
      <c r="F170" s="8">
        <v>1</v>
      </c>
      <c r="G170" s="8" t="s">
        <v>263</v>
      </c>
      <c r="H170" s="40">
        <v>10000</v>
      </c>
      <c r="I170" s="40">
        <f t="shared" si="15"/>
        <v>10000</v>
      </c>
      <c r="J170" s="8"/>
    </row>
    <row r="171" spans="1:10">
      <c r="A171" s="106"/>
      <c r="B171" s="20" t="s">
        <v>11</v>
      </c>
      <c r="C171" s="20" t="s">
        <v>12</v>
      </c>
      <c r="D171" s="15">
        <v>1</v>
      </c>
      <c r="E171" s="15" t="s">
        <v>136</v>
      </c>
      <c r="F171" s="8">
        <v>1</v>
      </c>
      <c r="G171" s="8" t="s">
        <v>136</v>
      </c>
      <c r="H171" s="40">
        <v>8000</v>
      </c>
      <c r="I171" s="40">
        <f>D171*F171*H171</f>
        <v>8000</v>
      </c>
      <c r="J171" s="8"/>
    </row>
    <row r="172" spans="1:10">
      <c r="A172" s="108" t="s">
        <v>23</v>
      </c>
      <c r="B172" s="108"/>
      <c r="C172" s="108"/>
      <c r="D172" s="108"/>
      <c r="E172" s="108"/>
      <c r="F172" s="108"/>
      <c r="G172" s="108"/>
      <c r="H172" s="108"/>
      <c r="I172" s="52">
        <f>SUM(I166:I171)</f>
        <v>127000</v>
      </c>
      <c r="J172" s="9"/>
    </row>
    <row r="173" spans="1:10">
      <c r="A173" s="112" t="s">
        <v>197</v>
      </c>
      <c r="B173" s="31" t="s">
        <v>281</v>
      </c>
      <c r="C173" s="31" t="s">
        <v>282</v>
      </c>
      <c r="D173" s="11">
        <v>3</v>
      </c>
      <c r="E173" s="11" t="s">
        <v>283</v>
      </c>
      <c r="F173" s="11">
        <v>1</v>
      </c>
      <c r="G173" s="11" t="s">
        <v>284</v>
      </c>
      <c r="H173" s="40">
        <v>4000</v>
      </c>
      <c r="I173" s="53">
        <f>D173*F173*H173</f>
        <v>12000</v>
      </c>
      <c r="J173" s="11"/>
    </row>
    <row r="174" spans="1:10">
      <c r="A174" s="113"/>
      <c r="B174" s="107" t="s">
        <v>198</v>
      </c>
      <c r="C174" s="20" t="s">
        <v>199</v>
      </c>
      <c r="D174" s="15">
        <v>10</v>
      </c>
      <c r="E174" s="15" t="s">
        <v>119</v>
      </c>
      <c r="F174" s="8">
        <v>1</v>
      </c>
      <c r="G174" s="8" t="s">
        <v>136</v>
      </c>
      <c r="H174" s="40">
        <v>5500</v>
      </c>
      <c r="I174" s="40">
        <f>D174*F174*H174</f>
        <v>55000</v>
      </c>
      <c r="J174" s="106"/>
    </row>
    <row r="175" spans="1:10">
      <c r="A175" s="114"/>
      <c r="B175" s="107"/>
      <c r="C175" s="20" t="s">
        <v>200</v>
      </c>
      <c r="D175" s="15">
        <v>1</v>
      </c>
      <c r="E175" s="15" t="s">
        <v>201</v>
      </c>
      <c r="F175" s="8">
        <v>1</v>
      </c>
      <c r="G175" s="8" t="s">
        <v>201</v>
      </c>
      <c r="H175" s="40">
        <v>2000</v>
      </c>
      <c r="I175" s="40">
        <f>D175*F175*H175</f>
        <v>2000</v>
      </c>
      <c r="J175" s="106"/>
    </row>
    <row r="176" spans="1:10" ht="24.45" customHeight="1">
      <c r="A176" s="108" t="s">
        <v>21</v>
      </c>
      <c r="B176" s="108"/>
      <c r="C176" s="108"/>
      <c r="D176" s="108"/>
      <c r="E176" s="108"/>
      <c r="F176" s="108"/>
      <c r="G176" s="108"/>
      <c r="H176" s="108"/>
      <c r="I176" s="52">
        <f>SUM(I173:I175)</f>
        <v>69000</v>
      </c>
      <c r="J176" s="9"/>
    </row>
    <row r="177" spans="1:10" ht="24.45" customHeight="1">
      <c r="A177" s="115" t="s">
        <v>26</v>
      </c>
      <c r="B177" s="115"/>
      <c r="C177" s="115"/>
      <c r="D177" s="115"/>
      <c r="E177" s="115"/>
      <c r="F177" s="115"/>
      <c r="G177" s="115"/>
      <c r="H177" s="115"/>
      <c r="I177" s="54">
        <f>I176+I172+I165+I139+I128+I115+I51+I25+I23+I16+I7</f>
        <v>3202776</v>
      </c>
      <c r="J177" s="10"/>
    </row>
    <row r="178" spans="1:10">
      <c r="A178" s="115" t="s">
        <v>27</v>
      </c>
      <c r="B178" s="115"/>
      <c r="C178" s="115"/>
      <c r="D178" s="115"/>
      <c r="E178" s="115"/>
      <c r="F178" s="115"/>
      <c r="G178" s="115"/>
      <c r="H178" s="115"/>
      <c r="I178" s="54">
        <f>I177*0.1</f>
        <v>320277.60000000003</v>
      </c>
      <c r="J178" s="10"/>
    </row>
    <row r="179" spans="1:10">
      <c r="A179" s="115" t="s">
        <v>28</v>
      </c>
      <c r="B179" s="115"/>
      <c r="C179" s="115"/>
      <c r="D179" s="115"/>
      <c r="E179" s="115"/>
      <c r="F179" s="115"/>
      <c r="G179" s="115"/>
      <c r="H179" s="115"/>
      <c r="I179" s="54">
        <f>(I177+I178)*0.06</f>
        <v>211383.21599999999</v>
      </c>
      <c r="J179" s="10"/>
    </row>
    <row r="180" spans="1:10">
      <c r="A180" s="115" t="s">
        <v>2</v>
      </c>
      <c r="B180" s="115"/>
      <c r="C180" s="115"/>
      <c r="D180" s="115"/>
      <c r="E180" s="115"/>
      <c r="F180" s="115"/>
      <c r="G180" s="115"/>
      <c r="H180" s="115"/>
      <c r="I180" s="54">
        <f>SUM(I177:I179)</f>
        <v>3734436.8160000001</v>
      </c>
      <c r="J180" s="10"/>
    </row>
  </sheetData>
  <mergeCells count="33">
    <mergeCell ref="A17:A22"/>
    <mergeCell ref="B17:B22"/>
    <mergeCell ref="A172:H172"/>
    <mergeCell ref="A129:A138"/>
    <mergeCell ref="B129:B131"/>
    <mergeCell ref="A139:H139"/>
    <mergeCell ref="A140:A164"/>
    <mergeCell ref="B140:B142"/>
    <mergeCell ref="A165:H165"/>
    <mergeCell ref="A51:H51"/>
    <mergeCell ref="B48:B49"/>
    <mergeCell ref="A23:H23"/>
    <mergeCell ref="A25:H25"/>
    <mergeCell ref="B6:C6"/>
    <mergeCell ref="A8:A15"/>
    <mergeCell ref="B8:B9"/>
    <mergeCell ref="B10:B11"/>
    <mergeCell ref="A16:H16"/>
    <mergeCell ref="A7:H7"/>
    <mergeCell ref="J174:J175"/>
    <mergeCell ref="A176:H176"/>
    <mergeCell ref="A26:A50"/>
    <mergeCell ref="A52:A114"/>
    <mergeCell ref="A115:H115"/>
    <mergeCell ref="A116:A127"/>
    <mergeCell ref="A128:H128"/>
    <mergeCell ref="A177:H177"/>
    <mergeCell ref="A178:H178"/>
    <mergeCell ref="A179:H179"/>
    <mergeCell ref="A180:H180"/>
    <mergeCell ref="A166:A171"/>
    <mergeCell ref="A173:A175"/>
    <mergeCell ref="B174:B175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P31" sqref="P31"/>
    </sheetView>
  </sheetViews>
  <sheetFormatPr defaultColWidth="8.77734375" defaultRowHeight="13.8"/>
  <cols>
    <col min="1" max="1" width="12.33203125" bestFit="1" customWidth="1"/>
    <col min="2" max="2" width="14.6640625" customWidth="1"/>
    <col min="3" max="4" width="9.77734375" customWidth="1"/>
    <col min="5" max="8" width="16.6640625" customWidth="1"/>
  </cols>
  <sheetData>
    <row r="1" spans="1:8">
      <c r="A1" s="136" t="s">
        <v>446</v>
      </c>
      <c r="B1" s="137"/>
      <c r="C1" s="137"/>
      <c r="D1" s="137"/>
      <c r="E1" s="137"/>
      <c r="F1" s="137"/>
      <c r="G1" s="137"/>
      <c r="H1" s="138"/>
    </row>
    <row r="2" spans="1:8" ht="15">
      <c r="A2" s="37" t="s">
        <v>447</v>
      </c>
      <c r="B2" s="36" t="s">
        <v>448</v>
      </c>
      <c r="C2" s="36" t="s">
        <v>449</v>
      </c>
      <c r="D2" s="36" t="s">
        <v>450</v>
      </c>
      <c r="E2" s="38" t="s">
        <v>451</v>
      </c>
      <c r="F2" s="38" t="s">
        <v>452</v>
      </c>
      <c r="G2" s="38" t="s">
        <v>453</v>
      </c>
      <c r="H2" s="36" t="s">
        <v>454</v>
      </c>
    </row>
    <row r="3" spans="1:8" ht="15" customHeight="1">
      <c r="A3" s="37" t="s">
        <v>207</v>
      </c>
      <c r="B3" s="36">
        <v>1960</v>
      </c>
      <c r="C3" s="36">
        <v>100</v>
      </c>
      <c r="D3" s="36">
        <v>2</v>
      </c>
      <c r="E3" s="36">
        <f>B3*C3*D3</f>
        <v>392000</v>
      </c>
      <c r="F3" s="36">
        <v>0.81</v>
      </c>
      <c r="G3" s="36">
        <f>E3*F3</f>
        <v>317520</v>
      </c>
      <c r="H3" s="36"/>
    </row>
    <row r="4" spans="1:8" ht="15" customHeight="1">
      <c r="A4" s="37" t="s">
        <v>208</v>
      </c>
      <c r="B4" s="36">
        <v>1300</v>
      </c>
      <c r="C4" s="36">
        <v>3</v>
      </c>
      <c r="D4" s="36">
        <v>2</v>
      </c>
      <c r="E4" s="36">
        <f>C4*D4*B4</f>
        <v>7800</v>
      </c>
      <c r="F4" s="36">
        <v>0.7</v>
      </c>
      <c r="G4" s="36">
        <f t="shared" ref="G4:G43" si="0">E4*F4</f>
        <v>5460</v>
      </c>
      <c r="H4" s="36"/>
    </row>
    <row r="5" spans="1:8" ht="15" customHeight="1">
      <c r="A5" s="37" t="s">
        <v>209</v>
      </c>
      <c r="B5" s="36">
        <v>1480</v>
      </c>
      <c r="C5" s="36">
        <v>3</v>
      </c>
      <c r="D5" s="36">
        <v>2</v>
      </c>
      <c r="E5" s="36">
        <f t="shared" ref="E5:E42" si="1">C5*D5*B5</f>
        <v>8880</v>
      </c>
      <c r="F5" s="36">
        <v>0.7</v>
      </c>
      <c r="G5" s="36">
        <f t="shared" si="0"/>
        <v>6216</v>
      </c>
      <c r="H5" s="36"/>
    </row>
    <row r="6" spans="1:8" ht="15" customHeight="1">
      <c r="A6" s="37" t="s">
        <v>210</v>
      </c>
      <c r="B6" s="36">
        <v>2240</v>
      </c>
      <c r="C6" s="36">
        <v>3</v>
      </c>
      <c r="D6" s="36">
        <v>2</v>
      </c>
      <c r="E6" s="36">
        <f t="shared" si="1"/>
        <v>13440</v>
      </c>
      <c r="F6" s="36">
        <v>0.7</v>
      </c>
      <c r="G6" s="36">
        <f t="shared" si="0"/>
        <v>9408</v>
      </c>
      <c r="H6" s="36"/>
    </row>
    <row r="7" spans="1:8" ht="15" customHeight="1">
      <c r="A7" s="37" t="s">
        <v>211</v>
      </c>
      <c r="B7" s="36">
        <v>1070</v>
      </c>
      <c r="C7" s="36">
        <v>3</v>
      </c>
      <c r="D7" s="36">
        <v>2</v>
      </c>
      <c r="E7" s="36">
        <f t="shared" si="1"/>
        <v>6420</v>
      </c>
      <c r="F7" s="36">
        <v>0.9</v>
      </c>
      <c r="G7" s="36">
        <f t="shared" si="0"/>
        <v>5778</v>
      </c>
      <c r="H7" s="36"/>
    </row>
    <row r="8" spans="1:8" ht="15" customHeight="1">
      <c r="A8" s="37" t="s">
        <v>212</v>
      </c>
      <c r="B8" s="36">
        <v>0</v>
      </c>
      <c r="C8" s="36">
        <v>3</v>
      </c>
      <c r="D8" s="36">
        <v>0</v>
      </c>
      <c r="E8" s="36">
        <f t="shared" si="1"/>
        <v>0</v>
      </c>
      <c r="F8" s="36">
        <v>0.8</v>
      </c>
      <c r="G8" s="36">
        <f t="shared" si="0"/>
        <v>0</v>
      </c>
      <c r="H8" s="36"/>
    </row>
    <row r="9" spans="1:8" ht="15" customHeight="1">
      <c r="A9" s="37" t="s">
        <v>213</v>
      </c>
      <c r="B9" s="36">
        <v>1010</v>
      </c>
      <c r="C9" s="36">
        <v>3</v>
      </c>
      <c r="D9" s="36">
        <v>2</v>
      </c>
      <c r="E9" s="36">
        <f t="shared" si="1"/>
        <v>6060</v>
      </c>
      <c r="F9" s="36">
        <v>0.8</v>
      </c>
      <c r="G9" s="36">
        <f t="shared" si="0"/>
        <v>4848</v>
      </c>
      <c r="H9" s="36"/>
    </row>
    <row r="10" spans="1:8" ht="15" customHeight="1">
      <c r="A10" s="37" t="s">
        <v>214</v>
      </c>
      <c r="B10" s="36">
        <v>2900</v>
      </c>
      <c r="C10" s="36">
        <v>3</v>
      </c>
      <c r="D10" s="36">
        <v>2</v>
      </c>
      <c r="E10" s="36">
        <f t="shared" si="1"/>
        <v>17400</v>
      </c>
      <c r="F10" s="36">
        <v>0.7</v>
      </c>
      <c r="G10" s="36">
        <f t="shared" si="0"/>
        <v>12180</v>
      </c>
      <c r="H10" s="36"/>
    </row>
    <row r="11" spans="1:8" ht="15" customHeight="1">
      <c r="A11" s="37" t="s">
        <v>215</v>
      </c>
      <c r="B11" s="36">
        <v>2900</v>
      </c>
      <c r="C11" s="36">
        <v>3</v>
      </c>
      <c r="D11" s="36">
        <v>2</v>
      </c>
      <c r="E11" s="36">
        <f t="shared" si="1"/>
        <v>17400</v>
      </c>
      <c r="F11" s="36">
        <v>0.6</v>
      </c>
      <c r="G11" s="36">
        <f t="shared" si="0"/>
        <v>10440</v>
      </c>
      <c r="H11" s="36"/>
    </row>
    <row r="12" spans="1:8" ht="15" customHeight="1">
      <c r="A12" s="37" t="s">
        <v>216</v>
      </c>
      <c r="B12" s="36">
        <v>1230</v>
      </c>
      <c r="C12" s="36">
        <v>3</v>
      </c>
      <c r="D12" s="36">
        <v>2</v>
      </c>
      <c r="E12" s="36">
        <f t="shared" si="1"/>
        <v>7380</v>
      </c>
      <c r="F12" s="36">
        <v>0.8</v>
      </c>
      <c r="G12" s="36">
        <f t="shared" si="0"/>
        <v>5904</v>
      </c>
      <c r="H12" s="36"/>
    </row>
    <row r="13" spans="1:8" ht="15" customHeight="1">
      <c r="A13" s="37" t="s">
        <v>217</v>
      </c>
      <c r="B13" s="36">
        <v>1230</v>
      </c>
      <c r="C13" s="36">
        <v>3</v>
      </c>
      <c r="D13" s="36">
        <v>2</v>
      </c>
      <c r="E13" s="36">
        <f t="shared" si="1"/>
        <v>7380</v>
      </c>
      <c r="F13" s="36">
        <v>0.8</v>
      </c>
      <c r="G13" s="36">
        <f t="shared" si="0"/>
        <v>5904</v>
      </c>
      <c r="H13" s="36"/>
    </row>
    <row r="14" spans="1:8" ht="15" customHeight="1">
      <c r="A14" s="37" t="s">
        <v>455</v>
      </c>
      <c r="B14" s="36">
        <v>1840</v>
      </c>
      <c r="C14" s="36">
        <v>3</v>
      </c>
      <c r="D14" s="36">
        <v>2</v>
      </c>
      <c r="E14" s="36">
        <f t="shared" si="1"/>
        <v>11040</v>
      </c>
      <c r="F14" s="36">
        <v>0.8</v>
      </c>
      <c r="G14" s="36">
        <f t="shared" si="0"/>
        <v>8832</v>
      </c>
      <c r="H14" s="36"/>
    </row>
    <row r="15" spans="1:8" ht="15" customHeight="1">
      <c r="A15" s="37" t="s">
        <v>218</v>
      </c>
      <c r="B15" s="36">
        <v>2060</v>
      </c>
      <c r="C15" s="36">
        <v>3</v>
      </c>
      <c r="D15" s="36">
        <v>2</v>
      </c>
      <c r="E15" s="36">
        <f t="shared" si="1"/>
        <v>12360</v>
      </c>
      <c r="F15" s="36">
        <v>0.7</v>
      </c>
      <c r="G15" s="36">
        <f t="shared" si="0"/>
        <v>8652</v>
      </c>
      <c r="H15" s="36"/>
    </row>
    <row r="16" spans="1:8" ht="15" customHeight="1">
      <c r="A16" s="37" t="s">
        <v>219</v>
      </c>
      <c r="B16" s="36">
        <v>1710</v>
      </c>
      <c r="C16" s="36">
        <v>3</v>
      </c>
      <c r="D16" s="36">
        <v>2</v>
      </c>
      <c r="E16" s="36">
        <f t="shared" si="1"/>
        <v>10260</v>
      </c>
      <c r="F16" s="36">
        <v>0.7</v>
      </c>
      <c r="G16" s="36">
        <f t="shared" si="0"/>
        <v>7181.9999999999991</v>
      </c>
      <c r="H16" s="36"/>
    </row>
    <row r="17" spans="1:8" ht="15" customHeight="1">
      <c r="A17" s="37" t="s">
        <v>220</v>
      </c>
      <c r="B17" s="36">
        <v>1690</v>
      </c>
      <c r="C17" s="36">
        <v>3</v>
      </c>
      <c r="D17" s="36">
        <v>2</v>
      </c>
      <c r="E17" s="36">
        <f t="shared" si="1"/>
        <v>10140</v>
      </c>
      <c r="F17" s="36">
        <v>0.7</v>
      </c>
      <c r="G17" s="36">
        <f t="shared" si="0"/>
        <v>7098</v>
      </c>
      <c r="H17" s="36"/>
    </row>
    <row r="18" spans="1:8" ht="15" customHeight="1">
      <c r="A18" s="37" t="s">
        <v>221</v>
      </c>
      <c r="B18" s="36">
        <v>930</v>
      </c>
      <c r="C18" s="36">
        <v>3</v>
      </c>
      <c r="D18" s="36">
        <v>2</v>
      </c>
      <c r="E18" s="36">
        <f t="shared" si="1"/>
        <v>5580</v>
      </c>
      <c r="F18" s="36">
        <v>0.8</v>
      </c>
      <c r="G18" s="36">
        <f t="shared" si="0"/>
        <v>4464</v>
      </c>
      <c r="H18" s="36"/>
    </row>
    <row r="19" spans="1:8" ht="15" customHeight="1">
      <c r="A19" s="37" t="s">
        <v>222</v>
      </c>
      <c r="B19" s="36">
        <v>1360</v>
      </c>
      <c r="C19" s="36">
        <v>3</v>
      </c>
      <c r="D19" s="36">
        <v>2</v>
      </c>
      <c r="E19" s="36">
        <f t="shared" si="1"/>
        <v>8160</v>
      </c>
      <c r="F19" s="36">
        <v>0.7</v>
      </c>
      <c r="G19" s="36">
        <f t="shared" si="0"/>
        <v>5712</v>
      </c>
      <c r="H19" s="36"/>
    </row>
    <row r="20" spans="1:8" ht="15" customHeight="1">
      <c r="A20" s="37" t="s">
        <v>223</v>
      </c>
      <c r="B20" s="36">
        <v>850</v>
      </c>
      <c r="C20" s="36">
        <v>3</v>
      </c>
      <c r="D20" s="36">
        <v>2</v>
      </c>
      <c r="E20" s="36">
        <f t="shared" si="1"/>
        <v>5100</v>
      </c>
      <c r="F20" s="36">
        <v>0.8</v>
      </c>
      <c r="G20" s="36">
        <f t="shared" si="0"/>
        <v>4080</v>
      </c>
      <c r="H20" s="36"/>
    </row>
    <row r="21" spans="1:8" ht="15" customHeight="1">
      <c r="A21" s="37" t="s">
        <v>224</v>
      </c>
      <c r="B21" s="36">
        <v>1300</v>
      </c>
      <c r="C21" s="36">
        <v>3</v>
      </c>
      <c r="D21" s="36">
        <v>2</v>
      </c>
      <c r="E21" s="36">
        <f t="shared" si="1"/>
        <v>7800</v>
      </c>
      <c r="F21" s="36">
        <v>0.7</v>
      </c>
      <c r="G21" s="36">
        <f t="shared" si="0"/>
        <v>5460</v>
      </c>
      <c r="H21" s="36"/>
    </row>
    <row r="22" spans="1:8" ht="15" customHeight="1">
      <c r="A22" s="37" t="s">
        <v>225</v>
      </c>
      <c r="B22" s="36">
        <v>1880</v>
      </c>
      <c r="C22" s="36">
        <v>3</v>
      </c>
      <c r="D22" s="36">
        <v>2</v>
      </c>
      <c r="E22" s="36">
        <f t="shared" si="1"/>
        <v>11280</v>
      </c>
      <c r="F22" s="36">
        <v>0.7</v>
      </c>
      <c r="G22" s="36">
        <f t="shared" si="0"/>
        <v>7895.9999999999991</v>
      </c>
      <c r="H22" s="36"/>
    </row>
    <row r="23" spans="1:8" ht="15" customHeight="1">
      <c r="A23" s="37" t="s">
        <v>226</v>
      </c>
      <c r="B23" s="36">
        <v>1070</v>
      </c>
      <c r="C23" s="36">
        <v>3</v>
      </c>
      <c r="D23" s="36">
        <v>2</v>
      </c>
      <c r="E23" s="36">
        <f t="shared" si="1"/>
        <v>6420</v>
      </c>
      <c r="F23" s="36">
        <v>0.8</v>
      </c>
      <c r="G23" s="36">
        <f t="shared" si="0"/>
        <v>5136</v>
      </c>
      <c r="H23" s="36"/>
    </row>
    <row r="24" spans="1:8" ht="15" customHeight="1">
      <c r="A24" s="37" t="s">
        <v>227</v>
      </c>
      <c r="B24" s="36">
        <v>1320</v>
      </c>
      <c r="C24" s="36">
        <v>3</v>
      </c>
      <c r="D24" s="36">
        <v>2</v>
      </c>
      <c r="E24" s="36">
        <f t="shared" si="1"/>
        <v>7920</v>
      </c>
      <c r="F24" s="36">
        <v>0.7</v>
      </c>
      <c r="G24" s="36">
        <f t="shared" si="0"/>
        <v>5544</v>
      </c>
      <c r="H24" s="36"/>
    </row>
    <row r="25" spans="1:8" ht="15" customHeight="1">
      <c r="A25" s="37" t="s">
        <v>228</v>
      </c>
      <c r="B25" s="36">
        <v>1400</v>
      </c>
      <c r="C25" s="36">
        <v>3</v>
      </c>
      <c r="D25" s="36">
        <v>2</v>
      </c>
      <c r="E25" s="36">
        <f t="shared" si="1"/>
        <v>8400</v>
      </c>
      <c r="F25" s="36">
        <v>0.8</v>
      </c>
      <c r="G25" s="36">
        <f t="shared" si="0"/>
        <v>6720</v>
      </c>
      <c r="H25" s="36"/>
    </row>
    <row r="26" spans="1:8" ht="15" customHeight="1">
      <c r="A26" s="97" t="s">
        <v>229</v>
      </c>
      <c r="B26" s="98">
        <v>100</v>
      </c>
      <c r="C26" s="98">
        <v>3</v>
      </c>
      <c r="D26" s="98">
        <v>2</v>
      </c>
      <c r="E26" s="98">
        <f t="shared" si="1"/>
        <v>600</v>
      </c>
      <c r="F26" s="98">
        <v>1</v>
      </c>
      <c r="G26" s="98">
        <f t="shared" si="0"/>
        <v>600</v>
      </c>
      <c r="H26" s="98" t="s">
        <v>456</v>
      </c>
    </row>
    <row r="27" spans="1:8" ht="15" customHeight="1">
      <c r="A27" s="37" t="s">
        <v>230</v>
      </c>
      <c r="B27" s="36">
        <v>2540</v>
      </c>
      <c r="C27" s="36">
        <v>3</v>
      </c>
      <c r="D27" s="36">
        <v>2</v>
      </c>
      <c r="E27" s="36">
        <f t="shared" si="1"/>
        <v>15240</v>
      </c>
      <c r="F27" s="36">
        <v>0.7</v>
      </c>
      <c r="G27" s="36">
        <f>E27*F27</f>
        <v>10668</v>
      </c>
      <c r="H27" s="36"/>
    </row>
    <row r="28" spans="1:8" ht="15" customHeight="1">
      <c r="A28" s="37" t="s">
        <v>231</v>
      </c>
      <c r="B28" s="36">
        <v>1450</v>
      </c>
      <c r="C28" s="36">
        <v>3</v>
      </c>
      <c r="D28" s="36">
        <v>2</v>
      </c>
      <c r="E28" s="36">
        <f t="shared" si="1"/>
        <v>8700</v>
      </c>
      <c r="F28" s="36">
        <v>0.7</v>
      </c>
      <c r="G28" s="36">
        <f t="shared" si="0"/>
        <v>6090</v>
      </c>
      <c r="H28" s="36"/>
    </row>
    <row r="29" spans="1:8" ht="15" customHeight="1">
      <c r="A29" s="37" t="s">
        <v>232</v>
      </c>
      <c r="B29" s="36">
        <v>1750</v>
      </c>
      <c r="C29" s="36">
        <v>3</v>
      </c>
      <c r="D29" s="36">
        <v>2</v>
      </c>
      <c r="E29" s="36">
        <f t="shared" si="1"/>
        <v>10500</v>
      </c>
      <c r="F29" s="36">
        <v>0.7</v>
      </c>
      <c r="G29" s="36">
        <f t="shared" si="0"/>
        <v>7349.9999999999991</v>
      </c>
      <c r="H29" s="36"/>
    </row>
    <row r="30" spans="1:8" ht="15" customHeight="1">
      <c r="A30" s="37" t="s">
        <v>233</v>
      </c>
      <c r="B30" s="36">
        <v>1930</v>
      </c>
      <c r="C30" s="36">
        <v>3</v>
      </c>
      <c r="D30" s="36">
        <v>2</v>
      </c>
      <c r="E30" s="36">
        <f t="shared" si="1"/>
        <v>11580</v>
      </c>
      <c r="F30" s="36">
        <v>0.8</v>
      </c>
      <c r="G30" s="36">
        <f t="shared" si="0"/>
        <v>9264</v>
      </c>
      <c r="H30" s="36"/>
    </row>
    <row r="31" spans="1:8" ht="15" customHeight="1">
      <c r="A31" s="37" t="s">
        <v>234</v>
      </c>
      <c r="B31" s="36">
        <v>2080</v>
      </c>
      <c r="C31" s="36">
        <v>3</v>
      </c>
      <c r="D31" s="36">
        <v>2</v>
      </c>
      <c r="E31" s="36">
        <f t="shared" si="1"/>
        <v>12480</v>
      </c>
      <c r="F31" s="36">
        <v>0.7</v>
      </c>
      <c r="G31" s="36">
        <f t="shared" si="0"/>
        <v>8736</v>
      </c>
      <c r="H31" s="36"/>
    </row>
    <row r="32" spans="1:8" ht="15" customHeight="1">
      <c r="A32" s="37" t="s">
        <v>235</v>
      </c>
      <c r="B32" s="36">
        <v>1140</v>
      </c>
      <c r="C32" s="36">
        <v>3</v>
      </c>
      <c r="D32" s="36">
        <v>2</v>
      </c>
      <c r="E32" s="36">
        <f t="shared" si="1"/>
        <v>6840</v>
      </c>
      <c r="F32" s="36">
        <v>0.8</v>
      </c>
      <c r="G32" s="36">
        <f t="shared" si="0"/>
        <v>5472</v>
      </c>
      <c r="H32" s="36"/>
    </row>
    <row r="33" spans="1:8" ht="15" customHeight="1">
      <c r="A33" s="37" t="s">
        <v>236</v>
      </c>
      <c r="B33" s="36">
        <v>3460</v>
      </c>
      <c r="C33" s="36">
        <v>3</v>
      </c>
      <c r="D33" s="36">
        <v>2</v>
      </c>
      <c r="E33" s="36">
        <f>C33*D33*B33</f>
        <v>20760</v>
      </c>
      <c r="F33" s="36">
        <v>0.7</v>
      </c>
      <c r="G33" s="36">
        <f t="shared" si="0"/>
        <v>14531.999999999998</v>
      </c>
      <c r="H33" s="36"/>
    </row>
    <row r="34" spans="1:8" ht="15" customHeight="1">
      <c r="A34" s="37" t="s">
        <v>237</v>
      </c>
      <c r="B34" s="36">
        <v>1450</v>
      </c>
      <c r="C34" s="36">
        <v>3</v>
      </c>
      <c r="D34" s="36">
        <v>2</v>
      </c>
      <c r="E34" s="36">
        <f t="shared" si="1"/>
        <v>8700</v>
      </c>
      <c r="F34" s="36">
        <v>0.8</v>
      </c>
      <c r="G34" s="36">
        <f t="shared" si="0"/>
        <v>6960</v>
      </c>
      <c r="H34" s="36"/>
    </row>
    <row r="35" spans="1:8" ht="15" customHeight="1">
      <c r="A35" s="37" t="s">
        <v>238</v>
      </c>
      <c r="B35" s="36">
        <v>980</v>
      </c>
      <c r="C35" s="36">
        <v>3</v>
      </c>
      <c r="D35" s="36">
        <v>2</v>
      </c>
      <c r="E35" s="36">
        <f t="shared" si="1"/>
        <v>5880</v>
      </c>
      <c r="F35" s="36">
        <v>0.8</v>
      </c>
      <c r="G35" s="36">
        <f t="shared" si="0"/>
        <v>4704</v>
      </c>
      <c r="H35" s="36"/>
    </row>
    <row r="36" spans="1:8" ht="15" customHeight="1">
      <c r="A36" s="37" t="s">
        <v>239</v>
      </c>
      <c r="B36" s="36">
        <v>1590</v>
      </c>
      <c r="C36" s="36">
        <v>3</v>
      </c>
      <c r="D36" s="36">
        <v>2</v>
      </c>
      <c r="E36" s="36">
        <f t="shared" si="1"/>
        <v>9540</v>
      </c>
      <c r="F36" s="36">
        <v>0.7</v>
      </c>
      <c r="G36" s="36">
        <f t="shared" si="0"/>
        <v>6678</v>
      </c>
      <c r="H36" s="36"/>
    </row>
    <row r="37" spans="1:8" ht="15" customHeight="1">
      <c r="A37" s="37" t="s">
        <v>457</v>
      </c>
      <c r="B37" s="36">
        <v>1400</v>
      </c>
      <c r="C37" s="36">
        <v>3</v>
      </c>
      <c r="D37" s="36">
        <v>2</v>
      </c>
      <c r="E37" s="36">
        <f t="shared" si="1"/>
        <v>8400</v>
      </c>
      <c r="F37" s="36">
        <v>0.7</v>
      </c>
      <c r="G37" s="36">
        <f t="shared" si="0"/>
        <v>5880</v>
      </c>
      <c r="H37" s="36"/>
    </row>
    <row r="38" spans="1:8" ht="15" customHeight="1">
      <c r="A38" s="37" t="s">
        <v>240</v>
      </c>
      <c r="B38" s="36">
        <v>2790</v>
      </c>
      <c r="C38" s="36">
        <v>3</v>
      </c>
      <c r="D38" s="36">
        <v>2</v>
      </c>
      <c r="E38" s="36">
        <f t="shared" si="1"/>
        <v>16740</v>
      </c>
      <c r="F38" s="36">
        <v>0.7</v>
      </c>
      <c r="G38" s="36">
        <f t="shared" si="0"/>
        <v>11718</v>
      </c>
      <c r="H38" s="36"/>
    </row>
    <row r="39" spans="1:8" ht="15" customHeight="1">
      <c r="A39" s="37" t="s">
        <v>241</v>
      </c>
      <c r="B39" s="36">
        <v>1330</v>
      </c>
      <c r="C39" s="36">
        <v>3</v>
      </c>
      <c r="D39" s="36">
        <v>2</v>
      </c>
      <c r="E39" s="36">
        <f t="shared" si="1"/>
        <v>7980</v>
      </c>
      <c r="F39" s="36">
        <v>0.7</v>
      </c>
      <c r="G39" s="36">
        <f t="shared" si="0"/>
        <v>5586</v>
      </c>
      <c r="H39" s="36"/>
    </row>
    <row r="40" spans="1:8" ht="15" customHeight="1">
      <c r="A40" s="37" t="s">
        <v>242</v>
      </c>
      <c r="B40" s="36">
        <v>1400</v>
      </c>
      <c r="C40" s="36">
        <v>3</v>
      </c>
      <c r="D40" s="36">
        <v>2</v>
      </c>
      <c r="E40" s="36">
        <f t="shared" si="1"/>
        <v>8400</v>
      </c>
      <c r="F40" s="36">
        <v>0.7</v>
      </c>
      <c r="G40" s="36">
        <f t="shared" si="0"/>
        <v>5880</v>
      </c>
      <c r="H40" s="36"/>
    </row>
    <row r="41" spans="1:8" ht="15" customHeight="1">
      <c r="A41" s="37" t="s">
        <v>243</v>
      </c>
      <c r="B41" s="36">
        <v>1300</v>
      </c>
      <c r="C41" s="36">
        <v>3</v>
      </c>
      <c r="D41" s="36">
        <v>2</v>
      </c>
      <c r="E41" s="36">
        <f t="shared" si="1"/>
        <v>7800</v>
      </c>
      <c r="F41" s="36">
        <v>0.7</v>
      </c>
      <c r="G41" s="36">
        <f t="shared" si="0"/>
        <v>5460</v>
      </c>
      <c r="H41" s="36"/>
    </row>
    <row r="42" spans="1:8" ht="15" customHeight="1">
      <c r="A42" s="37" t="s">
        <v>458</v>
      </c>
      <c r="B42" s="36">
        <v>1330</v>
      </c>
      <c r="C42" s="36">
        <v>3</v>
      </c>
      <c r="D42" s="36">
        <v>2</v>
      </c>
      <c r="E42" s="36">
        <f t="shared" si="1"/>
        <v>7980</v>
      </c>
      <c r="F42" s="36">
        <v>0.7</v>
      </c>
      <c r="G42" s="36">
        <f t="shared" si="0"/>
        <v>5586</v>
      </c>
      <c r="H42" s="36"/>
    </row>
    <row r="43" spans="1:8" ht="15">
      <c r="A43" s="37" t="s">
        <v>459</v>
      </c>
      <c r="B43" s="36">
        <v>1710</v>
      </c>
      <c r="C43" s="36">
        <v>3</v>
      </c>
      <c r="D43" s="36">
        <v>2</v>
      </c>
      <c r="E43" s="36">
        <f>C43*D43*B43</f>
        <v>10260</v>
      </c>
      <c r="F43" s="36">
        <v>0.7</v>
      </c>
      <c r="G43" s="36">
        <f t="shared" si="0"/>
        <v>7181.9999999999991</v>
      </c>
      <c r="H43" s="36"/>
    </row>
    <row r="44" spans="1:8">
      <c r="A44" s="36" t="s">
        <v>451</v>
      </c>
      <c r="B44" s="36"/>
      <c r="C44" s="36" t="s">
        <v>460</v>
      </c>
      <c r="D44" s="36"/>
      <c r="E44" s="36">
        <f>SUM(E3:E43)</f>
        <v>767000</v>
      </c>
      <c r="F44" s="36"/>
      <c r="G44" s="36">
        <f>SUM(G3:G43)</f>
        <v>588780</v>
      </c>
      <c r="H44" s="36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广州-丽思</vt:lpstr>
      <vt:lpstr>广州-香格里拉</vt:lpstr>
      <vt:lpstr>广州-香格里拉备注</vt:lpstr>
      <vt:lpstr>广州-索菲特</vt:lpstr>
      <vt:lpstr>广州-皇冠假日</vt:lpstr>
      <vt:lpstr>广州-九龙湖酒店</vt:lpstr>
      <vt:lpstr>机票明细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apple</cp:lastModifiedBy>
  <dcterms:created xsi:type="dcterms:W3CDTF">2017-11-13T07:43:07Z</dcterms:created>
  <dcterms:modified xsi:type="dcterms:W3CDTF">2017-12-14T11:40:08Z</dcterms:modified>
</cp:coreProperties>
</file>