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8370"/>
  </bookViews>
  <sheets>
    <sheet name="报价书" sheetId="1" r:id="rId1"/>
  </sheets>
  <calcPr calcId="124519"/>
</workbook>
</file>

<file path=xl/calcChain.xml><?xml version="1.0" encoding="utf-8"?>
<calcChain xmlns="http://schemas.openxmlformats.org/spreadsheetml/2006/main">
  <c r="H33" i="1"/>
  <c r="H32"/>
  <c r="H31"/>
  <c r="H25"/>
  <c r="H26"/>
  <c r="H24"/>
  <c r="H30"/>
  <c r="H23"/>
  <c r="H17"/>
  <c r="H10"/>
  <c r="H14"/>
  <c r="H11" l="1"/>
  <c r="H16" l="1"/>
  <c r="H18" s="1"/>
  <c r="H29" l="1"/>
  <c r="H28"/>
  <c r="H22"/>
  <c r="H21"/>
  <c r="H20"/>
  <c r="H19"/>
  <c r="H13"/>
  <c r="H12"/>
  <c r="H27" l="1"/>
  <c r="H15"/>
  <c r="H34" l="1"/>
  <c r="H35" s="1"/>
  <c r="H36" s="1"/>
  <c r="H37" l="1"/>
</calcChain>
</file>

<file path=xl/sharedStrings.xml><?xml version="1.0" encoding="utf-8"?>
<sst xmlns="http://schemas.openxmlformats.org/spreadsheetml/2006/main" count="104" uniqueCount="83">
  <si>
    <t>报价书</t>
  </si>
  <si>
    <t>Event name:</t>
  </si>
  <si>
    <t>Event date:</t>
  </si>
  <si>
    <t>人数：</t>
  </si>
  <si>
    <t>项目</t>
  </si>
  <si>
    <t>内容</t>
  </si>
  <si>
    <t>人民币单价</t>
  </si>
  <si>
    <t>单位</t>
  </si>
  <si>
    <t>数量</t>
  </si>
  <si>
    <t>小计</t>
  </si>
  <si>
    <t>描述</t>
  </si>
  <si>
    <t>元/人</t>
  </si>
  <si>
    <t>Total小计</t>
  </si>
  <si>
    <t>酒店</t>
  </si>
  <si>
    <t>元/间</t>
  </si>
  <si>
    <t>元/晚</t>
  </si>
  <si>
    <t>会议</t>
  </si>
  <si>
    <t>元/桌</t>
  </si>
  <si>
    <t>元/辆</t>
  </si>
  <si>
    <t>元/趟</t>
  </si>
  <si>
    <t>其它</t>
  </si>
  <si>
    <t>元/天</t>
  </si>
  <si>
    <t>合计</t>
  </si>
  <si>
    <t>Event venue:</t>
    <phoneticPr fontId="1" type="noConversion"/>
  </si>
  <si>
    <t>元/间/场</t>
    <phoneticPr fontId="1" type="noConversion"/>
  </si>
  <si>
    <t>元/台/场</t>
    <phoneticPr fontId="1" type="noConversion"/>
  </si>
  <si>
    <t>投影仪</t>
    <phoneticPr fontId="1" type="noConversion"/>
  </si>
  <si>
    <t>茶歇</t>
    <phoneticPr fontId="1" type="noConversion"/>
  </si>
  <si>
    <t>元/份/场</t>
    <phoneticPr fontId="1" type="noConversion"/>
  </si>
  <si>
    <t>元/项</t>
    <phoneticPr fontId="1" type="noConversion"/>
  </si>
  <si>
    <t>元/次</t>
    <phoneticPr fontId="1" type="noConversion"/>
  </si>
  <si>
    <t>广告搭建、物料</t>
    <phoneticPr fontId="1" type="noConversion"/>
  </si>
  <si>
    <t>工作人员</t>
    <phoneticPr fontId="1" type="noConversion"/>
  </si>
  <si>
    <t>元/人/天</t>
    <phoneticPr fontId="1" type="noConversion"/>
  </si>
  <si>
    <t xml:space="preserve">
</t>
    <phoneticPr fontId="1" type="noConversion"/>
  </si>
  <si>
    <t>中国银行·中银基金 第一届广东金融高峰论坛</t>
    <phoneticPr fontId="1" type="noConversion"/>
  </si>
  <si>
    <t>迎宾馆2楼白云厅</t>
    <phoneticPr fontId="1" type="noConversion"/>
  </si>
  <si>
    <t>含 早</t>
    <phoneticPr fontId="1" type="noConversion"/>
  </si>
  <si>
    <t>白云厅，320平，课桌式</t>
    <phoneticPr fontId="1" type="noConversion"/>
  </si>
  <si>
    <t>含矿泉水、纸笔、讲台等</t>
    <phoneticPr fontId="1" type="noConversion"/>
  </si>
  <si>
    <t>6500流明</t>
    <phoneticPr fontId="1" type="noConversion"/>
  </si>
  <si>
    <t>100份，1场（咖啡+奶茶+点心+水果）</t>
    <phoneticPr fontId="1" type="noConversion"/>
  </si>
  <si>
    <t>晚餐，喜缘金宴</t>
    <phoneticPr fontId="1" type="noConversion"/>
  </si>
  <si>
    <t>餐</t>
    <phoneticPr fontId="1" type="noConversion"/>
  </si>
  <si>
    <t>外购酒水</t>
    <phoneticPr fontId="1" type="noConversion"/>
  </si>
  <si>
    <t>元/支</t>
    <phoneticPr fontId="1" type="noConversion"/>
  </si>
  <si>
    <t>支</t>
    <phoneticPr fontId="1" type="noConversion"/>
  </si>
  <si>
    <t>桌</t>
    <phoneticPr fontId="1" type="noConversion"/>
  </si>
  <si>
    <t>红酒</t>
    <phoneticPr fontId="1" type="noConversion"/>
  </si>
  <si>
    <t>10桌，1餐</t>
    <phoneticPr fontId="1" type="noConversion"/>
  </si>
  <si>
    <t>舞台背景板，签名板6.8M*2.6M</t>
    <phoneticPr fontId="1" type="noConversion"/>
  </si>
  <si>
    <t>签到背景板，会场2.4M*2.4M</t>
    <phoneticPr fontId="1" type="noConversion"/>
  </si>
  <si>
    <t>台卡</t>
    <phoneticPr fontId="1" type="noConversion"/>
  </si>
  <si>
    <t>台卡两套，按实际数为准</t>
    <phoneticPr fontId="1" type="noConversion"/>
  </si>
  <si>
    <t>资料打印</t>
    <phoneticPr fontId="1" type="noConversion"/>
  </si>
  <si>
    <t>6%服务费</t>
    <phoneticPr fontId="1" type="noConversion"/>
  </si>
  <si>
    <t>摄影师</t>
    <phoneticPr fontId="1" type="noConversion"/>
  </si>
  <si>
    <t>元/人</t>
    <phoneticPr fontId="1" type="noConversion"/>
  </si>
  <si>
    <t>元/次</t>
    <phoneticPr fontId="1" type="noConversion"/>
  </si>
  <si>
    <t>易拉宝</t>
    <phoneticPr fontId="1" type="noConversion"/>
  </si>
  <si>
    <t>元/个</t>
    <phoneticPr fontId="1" type="noConversion"/>
  </si>
  <si>
    <t>元/场</t>
    <phoneticPr fontId="1" type="noConversion"/>
  </si>
  <si>
    <t>元/份</t>
    <phoneticPr fontId="1" type="noConversion"/>
  </si>
  <si>
    <t>讲师机票</t>
    <phoneticPr fontId="1" type="noConversion"/>
  </si>
  <si>
    <t>2名工作人员，含用餐交通费</t>
    <phoneticPr fontId="1" type="noConversion"/>
  </si>
  <si>
    <t>启动球</t>
    <phoneticPr fontId="1" type="noConversion"/>
  </si>
  <si>
    <t>手动礼炮</t>
    <phoneticPr fontId="1" type="noConversion"/>
  </si>
  <si>
    <t>11月26日，豪华大床</t>
    <phoneticPr fontId="1" type="noConversion"/>
  </si>
  <si>
    <t>预算，以最终数量为准</t>
    <phoneticPr fontId="1" type="noConversion"/>
  </si>
  <si>
    <t>工作人员证</t>
    <phoneticPr fontId="1" type="noConversion"/>
  </si>
  <si>
    <t>元/套</t>
    <phoneticPr fontId="1" type="noConversion"/>
  </si>
  <si>
    <t>10个工作人员证</t>
    <phoneticPr fontId="1" type="noConversion"/>
  </si>
  <si>
    <t>彩带礼炮，红色</t>
    <phoneticPr fontId="1" type="noConversion"/>
  </si>
  <si>
    <t>停车费</t>
    <phoneticPr fontId="1" type="noConversion"/>
  </si>
  <si>
    <t>3小时停车，12元每小时，预算80台</t>
    <phoneticPr fontId="1" type="noConversion"/>
  </si>
  <si>
    <t>税金</t>
    <phoneticPr fontId="1" type="noConversion"/>
  </si>
  <si>
    <t>灯布，桁架，含搭建、拆卸装、运输</t>
    <phoneticPr fontId="1" type="noConversion"/>
  </si>
  <si>
    <t>元/个</t>
    <phoneticPr fontId="1" type="noConversion"/>
  </si>
  <si>
    <t>仅广告物料+其它项</t>
    <phoneticPr fontId="1" type="noConversion"/>
  </si>
  <si>
    <t>礼品卡</t>
    <phoneticPr fontId="1" type="noConversion"/>
  </si>
  <si>
    <t>元</t>
    <phoneticPr fontId="1" type="noConversion"/>
  </si>
  <si>
    <t>张</t>
    <phoneticPr fontId="1" type="noConversion"/>
  </si>
  <si>
    <t>购物卡，机动费待定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</si>
</sst>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9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5CA4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5" fillId="0" borderId="0" xfId="0" applyFont="1" applyFill="1">
      <alignment vertical="center"/>
    </xf>
    <xf numFmtId="0" fontId="7" fillId="4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9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9" fontId="4" fillId="6" borderId="5" xfId="0" applyNumberFormat="1" applyFont="1" applyFill="1" applyBorder="1" applyAlignment="1">
      <alignment horizontal="left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6" borderId="7" xfId="0" applyFont="1" applyFill="1" applyBorder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right" vertical="center"/>
    </xf>
    <xf numFmtId="0" fontId="4" fillId="6" borderId="6" xfId="0" applyFont="1" applyFill="1" applyBorder="1" applyAlignment="1">
      <alignment horizontal="right" vertical="center"/>
    </xf>
    <xf numFmtId="0" fontId="4" fillId="6" borderId="7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9" fontId="4" fillId="6" borderId="6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9" fontId="4" fillId="6" borderId="6" xfId="0" applyNumberFormat="1" applyFont="1" applyFill="1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4" fillId="6" borderId="6" xfId="0" applyFont="1" applyFill="1" applyBorder="1" applyAlignment="1">
      <alignment horizontal="right" vertical="center"/>
    </xf>
    <xf numFmtId="0" fontId="4" fillId="6" borderId="7" xfId="0" applyFont="1" applyFill="1" applyBorder="1" applyAlignment="1">
      <alignment horizontal="right" vertical="center"/>
    </xf>
    <xf numFmtId="176" fontId="6" fillId="3" borderId="5" xfId="0" applyNumberFormat="1" applyFont="1" applyFill="1" applyBorder="1" applyAlignment="1">
      <alignment horizontal="right" vertical="center"/>
    </xf>
    <xf numFmtId="176" fontId="6" fillId="3" borderId="6" xfId="0" applyNumberFormat="1" applyFont="1" applyFill="1" applyBorder="1" applyAlignment="1">
      <alignment horizontal="right" vertical="center"/>
    </xf>
    <xf numFmtId="176" fontId="6" fillId="3" borderId="7" xfId="0" applyNumberFormat="1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topLeftCell="A16" workbookViewId="0">
      <selection activeCell="K29" sqref="K29"/>
    </sheetView>
  </sheetViews>
  <sheetFormatPr defaultColWidth="9" defaultRowHeight="13.5"/>
  <cols>
    <col min="1" max="1" width="11.25" style="1" customWidth="1"/>
    <col min="2" max="2" width="30.5" style="32" customWidth="1"/>
    <col min="3" max="3" width="9.25" style="32" customWidth="1"/>
    <col min="4" max="4" width="7.125" style="32" customWidth="1"/>
    <col min="5" max="5" width="5" style="32" customWidth="1"/>
    <col min="6" max="6" width="7.125" style="32" customWidth="1"/>
    <col min="7" max="7" width="5.5" style="32" customWidth="1"/>
    <col min="8" max="8" width="10.25" style="32" customWidth="1"/>
    <col min="9" max="9" width="34.25" style="1" customWidth="1"/>
    <col min="10" max="16384" width="9" style="1"/>
  </cols>
  <sheetData>
    <row r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pans="1:9">
      <c r="A2" s="77"/>
      <c r="B2" s="77"/>
      <c r="C2" s="77"/>
      <c r="D2" s="77"/>
      <c r="E2" s="77"/>
      <c r="F2" s="77"/>
      <c r="G2" s="77"/>
      <c r="H2" s="77"/>
      <c r="I2" s="77"/>
    </row>
    <row r="3" spans="1:9" s="3" customFormat="1" ht="19.5" customHeight="1">
      <c r="A3" s="78"/>
      <c r="B3" s="78"/>
      <c r="C3" s="78"/>
      <c r="D3" s="78"/>
      <c r="E3" s="78"/>
      <c r="F3" s="78"/>
      <c r="G3" s="78"/>
      <c r="H3" s="78"/>
      <c r="I3" s="2"/>
    </row>
    <row r="4" spans="1:9" ht="18.75" customHeight="1">
      <c r="A4" s="74"/>
      <c r="B4" s="74"/>
      <c r="C4" s="74"/>
      <c r="D4" s="74"/>
      <c r="E4" s="74"/>
      <c r="F4" s="74"/>
      <c r="G4" s="74"/>
      <c r="H4" s="74"/>
      <c r="I4" s="4"/>
    </row>
    <row r="5" spans="1:9" ht="22.5" customHeight="1">
      <c r="A5" s="5" t="s">
        <v>1</v>
      </c>
      <c r="B5" s="35" t="s">
        <v>35</v>
      </c>
      <c r="C5" s="35"/>
      <c r="D5" s="35"/>
      <c r="E5" s="35"/>
      <c r="F5" s="35"/>
      <c r="G5" s="35"/>
      <c r="H5" s="35"/>
      <c r="I5" s="75" t="s">
        <v>34</v>
      </c>
    </row>
    <row r="6" spans="1:9" ht="19.5" customHeight="1">
      <c r="A6" s="5" t="s">
        <v>2</v>
      </c>
      <c r="B6" s="45">
        <v>43066</v>
      </c>
      <c r="C6" s="35"/>
      <c r="D6" s="35"/>
      <c r="E6" s="35"/>
      <c r="F6" s="35"/>
      <c r="G6" s="35"/>
      <c r="H6" s="35"/>
      <c r="I6" s="75"/>
    </row>
    <row r="7" spans="1:9" ht="22.5" customHeight="1">
      <c r="A7" s="5" t="s">
        <v>23</v>
      </c>
      <c r="B7" s="35" t="s">
        <v>36</v>
      </c>
      <c r="C7" s="35"/>
      <c r="D7" s="35"/>
      <c r="E7" s="35"/>
      <c r="F7" s="35"/>
      <c r="G7" s="35"/>
      <c r="H7" s="35"/>
      <c r="I7" s="75"/>
    </row>
    <row r="8" spans="1:9" ht="25.5" customHeight="1">
      <c r="A8" s="5" t="s">
        <v>3</v>
      </c>
      <c r="B8" s="35">
        <v>100</v>
      </c>
      <c r="C8" s="35"/>
      <c r="D8" s="35"/>
      <c r="E8" s="35"/>
      <c r="F8" s="35"/>
      <c r="G8" s="35"/>
      <c r="H8" s="35"/>
      <c r="I8" s="76"/>
    </row>
    <row r="9" spans="1:9" s="7" customFormat="1" ht="15.75" customHeight="1">
      <c r="A9" s="6" t="s">
        <v>4</v>
      </c>
      <c r="B9" s="6" t="s">
        <v>5</v>
      </c>
      <c r="C9" s="6" t="s">
        <v>6</v>
      </c>
      <c r="D9" s="6" t="s">
        <v>7</v>
      </c>
      <c r="E9" s="6" t="s">
        <v>8</v>
      </c>
      <c r="F9" s="6" t="s">
        <v>7</v>
      </c>
      <c r="G9" s="6" t="s">
        <v>8</v>
      </c>
      <c r="H9" s="6" t="s">
        <v>9</v>
      </c>
      <c r="I9" s="6" t="s">
        <v>10</v>
      </c>
    </row>
    <row r="10" spans="1:9" s="7" customFormat="1" ht="15.75" customHeight="1">
      <c r="A10" s="61" t="s">
        <v>13</v>
      </c>
      <c r="B10" s="8" t="s">
        <v>67</v>
      </c>
      <c r="C10" s="16">
        <v>698</v>
      </c>
      <c r="D10" s="9" t="s">
        <v>14</v>
      </c>
      <c r="E10" s="9">
        <v>1</v>
      </c>
      <c r="F10" s="9" t="s">
        <v>15</v>
      </c>
      <c r="G10" s="9">
        <v>1</v>
      </c>
      <c r="H10" s="10">
        <f>C10*E10*G10</f>
        <v>698</v>
      </c>
      <c r="I10" s="36" t="s">
        <v>37</v>
      </c>
    </row>
    <row r="11" spans="1:9" s="7" customFormat="1" ht="15.75" customHeight="1">
      <c r="A11" s="62"/>
      <c r="B11" s="71" t="s">
        <v>12</v>
      </c>
      <c r="C11" s="72"/>
      <c r="D11" s="72"/>
      <c r="E11" s="73"/>
      <c r="F11" s="12"/>
      <c r="G11" s="13"/>
      <c r="H11" s="14">
        <f>SUM(H10:H10)</f>
        <v>698</v>
      </c>
      <c r="I11" s="15"/>
    </row>
    <row r="12" spans="1:9" s="18" customFormat="1" ht="15.75" customHeight="1">
      <c r="A12" s="63" t="s">
        <v>16</v>
      </c>
      <c r="B12" s="9" t="s">
        <v>38</v>
      </c>
      <c r="C12" s="16">
        <v>9800</v>
      </c>
      <c r="D12" s="9" t="s">
        <v>24</v>
      </c>
      <c r="E12" s="9">
        <v>1</v>
      </c>
      <c r="F12" s="9" t="s">
        <v>24</v>
      </c>
      <c r="G12" s="9">
        <v>1</v>
      </c>
      <c r="H12" s="10">
        <f t="shared" ref="H12:H13" si="0">C12*E12*G12</f>
        <v>9800</v>
      </c>
      <c r="I12" s="17" t="s">
        <v>39</v>
      </c>
    </row>
    <row r="13" spans="1:9" s="18" customFormat="1" ht="15.75" customHeight="1">
      <c r="A13" s="64"/>
      <c r="B13" s="33" t="s">
        <v>26</v>
      </c>
      <c r="C13" s="20">
        <v>800</v>
      </c>
      <c r="D13" s="21" t="s">
        <v>25</v>
      </c>
      <c r="E13" s="22">
        <v>2</v>
      </c>
      <c r="F13" s="9" t="s">
        <v>24</v>
      </c>
      <c r="G13" s="22">
        <v>1</v>
      </c>
      <c r="H13" s="10">
        <f t="shared" si="0"/>
        <v>1600</v>
      </c>
      <c r="I13" s="23" t="s">
        <v>40</v>
      </c>
    </row>
    <row r="14" spans="1:9" s="18" customFormat="1" ht="15.75" customHeight="1">
      <c r="A14" s="64"/>
      <c r="B14" s="9" t="s">
        <v>27</v>
      </c>
      <c r="C14" s="16">
        <v>50</v>
      </c>
      <c r="D14" s="21" t="s">
        <v>28</v>
      </c>
      <c r="E14" s="22">
        <v>100</v>
      </c>
      <c r="F14" s="21" t="s">
        <v>28</v>
      </c>
      <c r="G14" s="22">
        <v>1</v>
      </c>
      <c r="H14" s="10">
        <f>G14*E14*C14</f>
        <v>5000</v>
      </c>
      <c r="I14" s="23" t="s">
        <v>41</v>
      </c>
    </row>
    <row r="15" spans="1:9" s="7" customFormat="1" ht="15.75" customHeight="1">
      <c r="A15" s="65"/>
      <c r="B15" s="71" t="s">
        <v>12</v>
      </c>
      <c r="C15" s="72"/>
      <c r="D15" s="72"/>
      <c r="E15" s="73"/>
      <c r="F15" s="12"/>
      <c r="G15" s="13"/>
      <c r="H15" s="14">
        <f>SUM(H12:H14)</f>
        <v>16400</v>
      </c>
      <c r="I15" s="15"/>
    </row>
    <row r="16" spans="1:9" s="7" customFormat="1" ht="16.5">
      <c r="A16" s="66" t="s">
        <v>43</v>
      </c>
      <c r="B16" s="22" t="s">
        <v>42</v>
      </c>
      <c r="C16" s="21">
        <v>2500</v>
      </c>
      <c r="D16" s="24" t="s">
        <v>17</v>
      </c>
      <c r="E16" s="19">
        <v>10</v>
      </c>
      <c r="F16" s="24" t="s">
        <v>47</v>
      </c>
      <c r="G16" s="19">
        <v>1</v>
      </c>
      <c r="H16" s="16">
        <f t="shared" ref="H16" si="1">C16*E16</f>
        <v>25000</v>
      </c>
      <c r="I16" s="23" t="s">
        <v>49</v>
      </c>
    </row>
    <row r="17" spans="1:9" s="7" customFormat="1" ht="16.5">
      <c r="A17" s="66"/>
      <c r="B17" s="22" t="s">
        <v>44</v>
      </c>
      <c r="C17" s="22">
        <v>132</v>
      </c>
      <c r="D17" s="22" t="s">
        <v>45</v>
      </c>
      <c r="E17" s="9">
        <v>72</v>
      </c>
      <c r="F17" s="22" t="s">
        <v>46</v>
      </c>
      <c r="G17" s="9">
        <v>1</v>
      </c>
      <c r="H17" s="16">
        <f>G17*E17*C17</f>
        <v>9504</v>
      </c>
      <c r="I17" s="23" t="s">
        <v>48</v>
      </c>
    </row>
    <row r="18" spans="1:9" s="7" customFormat="1" ht="16.5">
      <c r="A18" s="67"/>
      <c r="B18" s="71" t="s">
        <v>12</v>
      </c>
      <c r="C18" s="72"/>
      <c r="D18" s="72"/>
      <c r="E18" s="73"/>
      <c r="F18" s="12"/>
      <c r="G18" s="13"/>
      <c r="H18" s="14">
        <f>SUM(H16:H17)</f>
        <v>34504</v>
      </c>
      <c r="I18" s="15"/>
    </row>
    <row r="19" spans="1:9" s="7" customFormat="1" ht="15.75" customHeight="1">
      <c r="A19" s="68" t="s">
        <v>31</v>
      </c>
      <c r="B19" s="37" t="s">
        <v>50</v>
      </c>
      <c r="C19" s="10">
        <v>2000</v>
      </c>
      <c r="D19" s="34" t="s">
        <v>29</v>
      </c>
      <c r="E19" s="26">
        <v>2</v>
      </c>
      <c r="F19" s="34" t="s">
        <v>30</v>
      </c>
      <c r="G19" s="26">
        <v>1</v>
      </c>
      <c r="H19" s="25">
        <f>C19*E19*G19</f>
        <v>4000</v>
      </c>
      <c r="I19" s="27" t="s">
        <v>76</v>
      </c>
    </row>
    <row r="20" spans="1:9" s="7" customFormat="1" ht="15.75" customHeight="1">
      <c r="A20" s="68"/>
      <c r="B20" s="40" t="s">
        <v>51</v>
      </c>
      <c r="C20" s="10">
        <v>800</v>
      </c>
      <c r="D20" s="34" t="s">
        <v>29</v>
      </c>
      <c r="E20" s="26">
        <v>1</v>
      </c>
      <c r="F20" s="34" t="s">
        <v>30</v>
      </c>
      <c r="G20" s="26">
        <v>1</v>
      </c>
      <c r="H20" s="25">
        <f t="shared" ref="H20:H21" si="2">C20*E20*G20</f>
        <v>800</v>
      </c>
      <c r="I20" s="27" t="s">
        <v>76</v>
      </c>
    </row>
    <row r="21" spans="1:9" s="7" customFormat="1" ht="15.75" customHeight="1">
      <c r="A21" s="68"/>
      <c r="B21" s="40" t="s">
        <v>52</v>
      </c>
      <c r="C21" s="10">
        <v>8</v>
      </c>
      <c r="D21" s="44" t="s">
        <v>77</v>
      </c>
      <c r="E21" s="26">
        <v>100</v>
      </c>
      <c r="F21" s="44" t="s">
        <v>30</v>
      </c>
      <c r="G21" s="26">
        <v>2</v>
      </c>
      <c r="H21" s="25">
        <f t="shared" si="2"/>
        <v>1600</v>
      </c>
      <c r="I21" s="27" t="s">
        <v>53</v>
      </c>
    </row>
    <row r="22" spans="1:9" s="7" customFormat="1" ht="15.75" customHeight="1">
      <c r="A22" s="68"/>
      <c r="B22" s="44" t="s">
        <v>54</v>
      </c>
      <c r="C22" s="10">
        <v>32</v>
      </c>
      <c r="D22" s="44" t="s">
        <v>61</v>
      </c>
      <c r="E22" s="26">
        <v>100</v>
      </c>
      <c r="F22" s="44" t="s">
        <v>62</v>
      </c>
      <c r="G22" s="26">
        <v>1</v>
      </c>
      <c r="H22" s="25">
        <f>C22*E22*G22</f>
        <v>3200</v>
      </c>
      <c r="I22" s="11" t="s">
        <v>68</v>
      </c>
    </row>
    <row r="23" spans="1:9" s="7" customFormat="1" ht="15.75" customHeight="1">
      <c r="A23" s="68"/>
      <c r="B23" s="46" t="s">
        <v>59</v>
      </c>
      <c r="C23" s="10">
        <v>180</v>
      </c>
      <c r="D23" s="44" t="s">
        <v>60</v>
      </c>
      <c r="E23" s="44">
        <v>3</v>
      </c>
      <c r="F23" s="44" t="s">
        <v>58</v>
      </c>
      <c r="G23" s="44">
        <v>1</v>
      </c>
      <c r="H23" s="25">
        <f>G23*E23*C23</f>
        <v>540</v>
      </c>
      <c r="I23" s="11"/>
    </row>
    <row r="24" spans="1:9" s="7" customFormat="1" ht="15.75" customHeight="1">
      <c r="A24" s="68"/>
      <c r="B24" s="44" t="s">
        <v>65</v>
      </c>
      <c r="C24" s="10">
        <v>900</v>
      </c>
      <c r="D24" s="44" t="s">
        <v>60</v>
      </c>
      <c r="E24" s="44">
        <v>1</v>
      </c>
      <c r="F24" s="44" t="s">
        <v>58</v>
      </c>
      <c r="G24" s="44">
        <v>1</v>
      </c>
      <c r="H24" s="25">
        <f>G24*E24*C24</f>
        <v>900</v>
      </c>
      <c r="I24" s="11"/>
    </row>
    <row r="25" spans="1:9" s="7" customFormat="1" ht="15.75" customHeight="1">
      <c r="A25" s="68"/>
      <c r="B25" s="44" t="s">
        <v>69</v>
      </c>
      <c r="C25" s="10">
        <v>20</v>
      </c>
      <c r="D25" s="44" t="s">
        <v>70</v>
      </c>
      <c r="E25" s="44">
        <v>10</v>
      </c>
      <c r="F25" s="44" t="s">
        <v>58</v>
      </c>
      <c r="G25" s="44">
        <v>1</v>
      </c>
      <c r="H25" s="25">
        <f>G25*E25*C25</f>
        <v>200</v>
      </c>
      <c r="I25" s="11" t="s">
        <v>71</v>
      </c>
    </row>
    <row r="26" spans="1:9" s="7" customFormat="1" ht="15.75" customHeight="1">
      <c r="A26" s="68"/>
      <c r="B26" s="44" t="s">
        <v>66</v>
      </c>
      <c r="C26" s="10">
        <v>30</v>
      </c>
      <c r="D26" s="44" t="s">
        <v>60</v>
      </c>
      <c r="E26" s="44">
        <v>2</v>
      </c>
      <c r="F26" s="44" t="s">
        <v>58</v>
      </c>
      <c r="G26" s="44">
        <v>1</v>
      </c>
      <c r="H26" s="25">
        <f>G26*E26*C26</f>
        <v>60</v>
      </c>
      <c r="I26" s="11" t="s">
        <v>72</v>
      </c>
    </row>
    <row r="27" spans="1:9" s="7" customFormat="1" ht="16.5">
      <c r="A27" s="68"/>
      <c r="B27" s="71" t="s">
        <v>12</v>
      </c>
      <c r="C27" s="72"/>
      <c r="D27" s="72"/>
      <c r="E27" s="73"/>
      <c r="F27" s="12"/>
      <c r="G27" s="13"/>
      <c r="H27" s="14">
        <f>SUM(H19:H26)</f>
        <v>11300</v>
      </c>
      <c r="I27" s="15"/>
    </row>
    <row r="28" spans="1:9" ht="21" customHeight="1">
      <c r="A28" s="69" t="s">
        <v>20</v>
      </c>
      <c r="B28" s="38" t="s">
        <v>63</v>
      </c>
      <c r="C28" s="25">
        <v>2010</v>
      </c>
      <c r="D28" s="26" t="s">
        <v>11</v>
      </c>
      <c r="E28" s="26">
        <v>1</v>
      </c>
      <c r="F28" s="26" t="s">
        <v>21</v>
      </c>
      <c r="G28" s="26">
        <v>1</v>
      </c>
      <c r="H28" s="25">
        <f t="shared" ref="H28:H29" si="3">C28*E28*G28</f>
        <v>2010</v>
      </c>
      <c r="I28" s="27"/>
    </row>
    <row r="29" spans="1:9" ht="14.25">
      <c r="A29" s="66"/>
      <c r="B29" s="34" t="s">
        <v>32</v>
      </c>
      <c r="C29" s="10">
        <v>400</v>
      </c>
      <c r="D29" s="34" t="s">
        <v>33</v>
      </c>
      <c r="E29" s="26">
        <v>2</v>
      </c>
      <c r="F29" s="44" t="s">
        <v>33</v>
      </c>
      <c r="G29" s="26">
        <v>1</v>
      </c>
      <c r="H29" s="25">
        <f t="shared" si="3"/>
        <v>800</v>
      </c>
      <c r="I29" s="53" t="s">
        <v>64</v>
      </c>
    </row>
    <row r="30" spans="1:9" s="7" customFormat="1" ht="15.75" customHeight="1">
      <c r="A30" s="66"/>
      <c r="B30" s="46" t="s">
        <v>56</v>
      </c>
      <c r="C30" s="10">
        <v>1000</v>
      </c>
      <c r="D30" s="44" t="s">
        <v>57</v>
      </c>
      <c r="E30" s="44">
        <v>1</v>
      </c>
      <c r="F30" s="44" t="s">
        <v>58</v>
      </c>
      <c r="G30" s="44">
        <v>1</v>
      </c>
      <c r="H30" s="25">
        <f>G30*E30*C30</f>
        <v>1000</v>
      </c>
      <c r="I30" s="11"/>
    </row>
    <row r="31" spans="1:9" s="7" customFormat="1" ht="15.75" customHeight="1">
      <c r="A31" s="66"/>
      <c r="B31" s="47" t="s">
        <v>73</v>
      </c>
      <c r="C31" s="48">
        <v>12</v>
      </c>
      <c r="D31" s="49" t="s">
        <v>18</v>
      </c>
      <c r="E31" s="49">
        <v>3</v>
      </c>
      <c r="F31" s="49" t="s">
        <v>19</v>
      </c>
      <c r="G31" s="49">
        <v>80</v>
      </c>
      <c r="H31" s="50">
        <f>C31*E31*G31</f>
        <v>2880</v>
      </c>
      <c r="I31" s="51" t="s">
        <v>74</v>
      </c>
    </row>
    <row r="32" spans="1:9" s="7" customFormat="1" ht="15.75" customHeight="1">
      <c r="A32" s="66"/>
      <c r="B32" s="47" t="s">
        <v>79</v>
      </c>
      <c r="C32" s="48">
        <v>1000</v>
      </c>
      <c r="D32" s="49" t="s">
        <v>80</v>
      </c>
      <c r="E32" s="49">
        <v>4</v>
      </c>
      <c r="F32" s="49" t="s">
        <v>81</v>
      </c>
      <c r="G32" s="49">
        <v>1</v>
      </c>
      <c r="H32" s="50">
        <f>G32*E32*C32</f>
        <v>4000</v>
      </c>
      <c r="I32" s="51" t="s">
        <v>82</v>
      </c>
    </row>
    <row r="33" spans="1:9" ht="14.25">
      <c r="A33" s="70"/>
      <c r="B33" s="71" t="s">
        <v>12</v>
      </c>
      <c r="C33" s="72"/>
      <c r="D33" s="72"/>
      <c r="E33" s="72"/>
      <c r="F33" s="72"/>
      <c r="G33" s="73"/>
      <c r="H33" s="14">
        <f>SUM(H28:H32)</f>
        <v>10690</v>
      </c>
      <c r="I33" s="15"/>
    </row>
    <row r="34" spans="1:9" ht="14.25">
      <c r="A34" s="55" t="s">
        <v>22</v>
      </c>
      <c r="B34" s="56"/>
      <c r="C34" s="56"/>
      <c r="D34" s="56"/>
      <c r="E34" s="56"/>
      <c r="F34" s="56"/>
      <c r="G34" s="57"/>
      <c r="H34" s="28">
        <f>H11+H15+H18+H27+H33</f>
        <v>73592</v>
      </c>
      <c r="I34" s="39"/>
    </row>
    <row r="35" spans="1:9" ht="14.25">
      <c r="A35" s="55" t="s">
        <v>55</v>
      </c>
      <c r="B35" s="56"/>
      <c r="C35" s="56"/>
      <c r="D35" s="56"/>
      <c r="E35" s="56"/>
      <c r="F35" s="56"/>
      <c r="G35" s="57"/>
      <c r="H35" s="28">
        <f>SUM(H34*0.06)</f>
        <v>4415.5199999999995</v>
      </c>
      <c r="I35" s="29"/>
    </row>
    <row r="36" spans="1:9" ht="14.25">
      <c r="A36" s="41"/>
      <c r="B36" s="42"/>
      <c r="C36" s="42"/>
      <c r="D36" s="42"/>
      <c r="E36" s="42"/>
      <c r="F36" s="54">
        <v>0.06</v>
      </c>
      <c r="G36" s="43" t="s">
        <v>75</v>
      </c>
      <c r="H36" s="28">
        <f>(H27+H35)*0.06</f>
        <v>942.93119999999999</v>
      </c>
      <c r="I36" s="52" t="s">
        <v>78</v>
      </c>
    </row>
    <row r="37" spans="1:9" ht="19.5" customHeight="1">
      <c r="A37" s="58" t="s">
        <v>22</v>
      </c>
      <c r="B37" s="59"/>
      <c r="C37" s="59"/>
      <c r="D37" s="59"/>
      <c r="E37" s="59"/>
      <c r="F37" s="59"/>
      <c r="G37" s="60"/>
      <c r="H37" s="30">
        <f>SUM(H34:H36)</f>
        <v>78950.45120000001</v>
      </c>
      <c r="I37" s="31"/>
    </row>
  </sheetData>
  <mergeCells count="17">
    <mergeCell ref="A4:H4"/>
    <mergeCell ref="B11:E11"/>
    <mergeCell ref="B15:E15"/>
    <mergeCell ref="I5:I8"/>
    <mergeCell ref="A1:I2"/>
    <mergeCell ref="A3:H3"/>
    <mergeCell ref="A35:G35"/>
    <mergeCell ref="A37:G37"/>
    <mergeCell ref="A10:A11"/>
    <mergeCell ref="A12:A15"/>
    <mergeCell ref="A16:A18"/>
    <mergeCell ref="A19:A27"/>
    <mergeCell ref="A28:A33"/>
    <mergeCell ref="B18:E18"/>
    <mergeCell ref="B27:E27"/>
    <mergeCell ref="B33:G33"/>
    <mergeCell ref="A34:G34"/>
  </mergeCells>
  <phoneticPr fontId="1" type="noConversion"/>
  <pageMargins left="0.6" right="0.5699999999999999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apple</cp:lastModifiedBy>
  <cp:lastPrinted>2017-10-26T15:40:20Z</cp:lastPrinted>
  <dcterms:created xsi:type="dcterms:W3CDTF">2016-11-07T11:42:00Z</dcterms:created>
  <dcterms:modified xsi:type="dcterms:W3CDTF">2017-11-24T06:25:01Z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