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definedNames>
    <definedName name="_xlnm.Print_Area" localSheetId="2">Sheet3!$B:$J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<sst xmlns="http://schemas.openxmlformats.org/spreadsheetml/2006/main" count="62" uniqueCount="62">
  <si>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【借款报销单】</t>
  </si>
  <si>
    <t>团号：HMZA-240613-CZH811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</si>
  <si>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</si>
  <si>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</si>
  <si>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</si>
  <si>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</si>
  <si>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</si>
  <si>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</si>
  <si>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</si>
  <si>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</si>
  <si>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</si>
  <si>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</si>
  <si>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</si>
  <si>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</si>
  <si>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</si>
  <si>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</si>
  <si>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</si>
  <si>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</si>
  <si>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</si>
  <si>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</si>
  <si>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</si>
  <si>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</si>
  <si>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</si>
  <si>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</si>
  <si>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</si>
  <si>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</si>
  <si>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</si>
  <si>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</si>
  <si>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</si>
  <si>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</si>
  <si>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</si>
  <si>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打印文件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</si>
  <si>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</si>
  <si>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</si>
  <si>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</si>
  <si>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</si>
  <si>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</si>
  <si>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</si>
  <si>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</si>
  <si>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</si>
  <si>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兔展H5</t>
  </si>
  <si>
    <t>快递邮寄1</t>
  </si>
  <si>
    <t>快递邮寄2</t>
  </si>
  <si>
    <t>广西丽世度假村餐费、杂费</t>
  </si>
  <si>
    <t>烟花</t>
  </si>
  <si>
    <t>加油1</t>
  </si>
  <si>
    <t>加油2</t>
  </si>
  <si>
    <t>过路费</t>
  </si>
  <si>
    <t>视频剪辑</t>
  </si>
  <si>
    <t>开票税点</t>
  </si>
  <si>
    <t>花艺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</si>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</sst>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2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76" fontId="2" fillId="7" borderId="5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6" fontId="1" fillId="9" borderId="2" xfId="0" applyNumberFormat="1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176" fontId="1" fillId="8" borderId="2" xfId="0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3" fillId="0" borderId="0" xfId="49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1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3" Type="http://schemas.openxmlformats.org/officeDocument/2006/relationships/image" Target="../media/image14.jpeg"/><Relationship Id="rId12" Type="http://schemas.openxmlformats.org/officeDocument/2006/relationships/image" Target="../media/image13.jpe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.png"/><Relationship Id="rId8" Type="http://schemas.openxmlformats.org/officeDocument/2006/relationships/image" Target="../media/image22.png"/><Relationship Id="rId7" Type="http://schemas.openxmlformats.org/officeDocument/2006/relationships/image" Target="../media/image21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34" Type="http://schemas.openxmlformats.org/officeDocument/2006/relationships/image" Target="../media/image48.png"/><Relationship Id="rId33" Type="http://schemas.openxmlformats.org/officeDocument/2006/relationships/image" Target="../media/image47.png"/><Relationship Id="rId32" Type="http://schemas.openxmlformats.org/officeDocument/2006/relationships/image" Target="../media/image46.png"/><Relationship Id="rId31" Type="http://schemas.openxmlformats.org/officeDocument/2006/relationships/image" Target="../media/image45.png"/><Relationship Id="rId30" Type="http://schemas.openxmlformats.org/officeDocument/2006/relationships/image" Target="../media/image44.png"/><Relationship Id="rId3" Type="http://schemas.openxmlformats.org/officeDocument/2006/relationships/image" Target="../media/image17.png"/><Relationship Id="rId29" Type="http://schemas.openxmlformats.org/officeDocument/2006/relationships/image" Target="../media/image43.png"/><Relationship Id="rId28" Type="http://schemas.openxmlformats.org/officeDocument/2006/relationships/image" Target="../media/image42.png"/><Relationship Id="rId27" Type="http://schemas.openxmlformats.org/officeDocument/2006/relationships/image" Target="../media/image41.png"/><Relationship Id="rId26" Type="http://schemas.openxmlformats.org/officeDocument/2006/relationships/image" Target="../media/image40.png"/><Relationship Id="rId25" Type="http://schemas.openxmlformats.org/officeDocument/2006/relationships/image" Target="../media/image39.png"/><Relationship Id="rId24" Type="http://schemas.openxmlformats.org/officeDocument/2006/relationships/image" Target="../media/image38.png"/><Relationship Id="rId23" Type="http://schemas.openxmlformats.org/officeDocument/2006/relationships/image" Target="../media/image37.png"/><Relationship Id="rId22" Type="http://schemas.openxmlformats.org/officeDocument/2006/relationships/image" Target="../media/image36.png"/><Relationship Id="rId21" Type="http://schemas.openxmlformats.org/officeDocument/2006/relationships/image" Target="../media/image35.png"/><Relationship Id="rId20" Type="http://schemas.openxmlformats.org/officeDocument/2006/relationships/image" Target="../media/image34.png"/><Relationship Id="rId2" Type="http://schemas.openxmlformats.org/officeDocument/2006/relationships/image" Target="../media/image16.png"/><Relationship Id="rId19" Type="http://schemas.openxmlformats.org/officeDocument/2006/relationships/image" Target="../media/image33.png"/><Relationship Id="rId18" Type="http://schemas.openxmlformats.org/officeDocument/2006/relationships/image" Target="../media/image32.png"/><Relationship Id="rId17" Type="http://schemas.openxmlformats.org/officeDocument/2006/relationships/image" Target="../media/image31.png"/><Relationship Id="rId16" Type="http://schemas.openxmlformats.org/officeDocument/2006/relationships/image" Target="../media/image30.png"/><Relationship Id="rId15" Type="http://schemas.openxmlformats.org/officeDocument/2006/relationships/image" Target="../media/image29.png"/><Relationship Id="rId14" Type="http://schemas.openxmlformats.org/officeDocument/2006/relationships/image" Target="../media/image28.png"/><Relationship Id="rId13" Type="http://schemas.openxmlformats.org/officeDocument/2006/relationships/image" Target="../media/image27.png"/><Relationship Id="rId12" Type="http://schemas.openxmlformats.org/officeDocument/2006/relationships/image" Target="../media/image26.png"/><Relationship Id="rId11" Type="http://schemas.openxmlformats.org/officeDocument/2006/relationships/image" Target="../media/image25.png"/><Relationship Id="rId10" Type="http://schemas.openxmlformats.org/officeDocument/2006/relationships/image" Target="../media/image24.png"/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jpeg"/><Relationship Id="rId1" Type="http://schemas.openxmlformats.org/officeDocument/2006/relationships/image" Target="../media/image49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59.jpeg"/><Relationship Id="rId8" Type="http://schemas.openxmlformats.org/officeDocument/2006/relationships/image" Target="../media/image58.jpeg"/><Relationship Id="rId7" Type="http://schemas.openxmlformats.org/officeDocument/2006/relationships/image" Target="../media/image57.jpeg"/><Relationship Id="rId6" Type="http://schemas.openxmlformats.org/officeDocument/2006/relationships/image" Target="../media/image56.jpeg"/><Relationship Id="rId5" Type="http://schemas.openxmlformats.org/officeDocument/2006/relationships/image" Target="../media/image55.jpeg"/><Relationship Id="rId4" Type="http://schemas.openxmlformats.org/officeDocument/2006/relationships/image" Target="../media/image54.jpeg"/><Relationship Id="rId3" Type="http://schemas.openxmlformats.org/officeDocument/2006/relationships/image" Target="../media/image53.jpeg"/><Relationship Id="rId2" Type="http://schemas.openxmlformats.org/officeDocument/2006/relationships/image" Target="../media/image52.jpeg"/><Relationship Id="rId11" Type="http://schemas.openxmlformats.org/officeDocument/2006/relationships/image" Target="../media/image61.jpeg"/><Relationship Id="rId10" Type="http://schemas.openxmlformats.org/officeDocument/2006/relationships/image" Target="../media/image60.jpeg"/><Relationship Id="rId1" Type="http://schemas.openxmlformats.org/officeDocument/2006/relationships/image" Target="../media/image5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117475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146050</xdr:colOff>
      <xdr:row>0</xdr:row>
      <xdr:rowOff>635</xdr:rowOff>
    </xdr:from>
    <xdr:to>
      <xdr:col>8</xdr:col>
      <xdr:colOff>564515</xdr:colOff>
      <xdr:row>12</xdr:row>
      <xdr:rowOff>179705</xdr:rowOff>
    </xdr:to>
    <xdr:pic>
      <xdr:nvPicPr>
        <xdr:cNvPr id="2" name="图片 1" descr="打样行李条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4050" y="635"/>
          <a:ext cx="2247265" cy="237363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68580</xdr:rowOff>
    </xdr:from>
    <xdr:to>
      <xdr:col>5</xdr:col>
      <xdr:colOff>120650</xdr:colOff>
      <xdr:row>11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8580"/>
          <a:ext cx="3168015" cy="208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12</xdr:row>
      <xdr:rowOff>26035</xdr:rowOff>
    </xdr:from>
    <xdr:to>
      <xdr:col>5</xdr:col>
      <xdr:colOff>78740</xdr:colOff>
      <xdr:row>23</xdr:row>
      <xdr:rowOff>69215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" y="2220595"/>
          <a:ext cx="3125470" cy="205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</xdr:colOff>
      <xdr:row>12</xdr:row>
      <xdr:rowOff>129540</xdr:rowOff>
    </xdr:from>
    <xdr:to>
      <xdr:col>8</xdr:col>
      <xdr:colOff>594360</xdr:colOff>
      <xdr:row>34</xdr:row>
      <xdr:rowOff>31115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3240" y="2324100"/>
          <a:ext cx="2407920" cy="392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518160</xdr:colOff>
      <xdr:row>13</xdr:row>
      <xdr:rowOff>15240</xdr:rowOff>
    </xdr:from>
    <xdr:to>
      <xdr:col>8</xdr:col>
      <xdr:colOff>380365</xdr:colOff>
      <xdr:row>14</xdr:row>
      <xdr:rowOff>41910</xdr:rowOff>
    </xdr:to>
    <xdr:sp>
      <xdr:nvSpPr>
        <xdr:cNvPr id="6" name="文本框 5"/>
        <xdr:cNvSpPr txBox="1"/>
      </xdr:nvSpPr>
      <xdr:spPr>
        <a:xfrm>
          <a:off x="4175760" y="2392680"/>
          <a:ext cx="1081405" cy="20955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100">
              <a:latin typeface="微软雅黑" panose="020B0503020204020204" charset="-122"/>
              <a:ea typeface="微软雅黑" panose="020B0503020204020204" charset="-122"/>
            </a:rPr>
            <a:t>定制酒精湿巾</a:t>
          </a:r>
          <a:endParaRPr lang="zh-CN" altLang="en-US" sz="1100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 editAs="oneCell">
    <xdr:from>
      <xdr:col>9</xdr:col>
      <xdr:colOff>83820</xdr:colOff>
      <xdr:row>0</xdr:row>
      <xdr:rowOff>7620</xdr:rowOff>
    </xdr:from>
    <xdr:to>
      <xdr:col>13</xdr:col>
      <xdr:colOff>233680</xdr:colOff>
      <xdr:row>21</xdr:row>
      <xdr:rowOff>0</xdr:rowOff>
    </xdr:to>
    <xdr:pic>
      <xdr:nvPicPr>
        <xdr:cNvPr id="8" name="图片 7" descr="9cf630b1cd88d36e1606e8f6c24cdd4"/>
        <xdr:cNvPicPr>
          <a:picLocks noChangeAspect="1"/>
        </xdr:cNvPicPr>
      </xdr:nvPicPr>
      <xdr:blipFill>
        <a:blip r:embed="rId5"/>
        <a:srcRect l="-168" t="16591" r="168" b="19242"/>
        <a:stretch>
          <a:fillRect/>
        </a:stretch>
      </xdr:blipFill>
      <xdr:spPr>
        <a:xfrm>
          <a:off x="5570220" y="7620"/>
          <a:ext cx="2588260" cy="383286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</xdr:colOff>
      <xdr:row>21</xdr:row>
      <xdr:rowOff>49530</xdr:rowOff>
    </xdr:from>
    <xdr:to>
      <xdr:col>13</xdr:col>
      <xdr:colOff>242570</xdr:colOff>
      <xdr:row>30</xdr:row>
      <xdr:rowOff>168275</xdr:rowOff>
    </xdr:to>
    <xdr:pic>
      <xdr:nvPicPr>
        <xdr:cNvPr id="9" name="图片 8" descr="54b849af926fa2fe1bcd2567e368714"/>
        <xdr:cNvPicPr>
          <a:picLocks noChangeAspect="1"/>
        </xdr:cNvPicPr>
      </xdr:nvPicPr>
      <xdr:blipFill>
        <a:blip r:embed="rId6"/>
        <a:srcRect t="17348" b="53028"/>
        <a:stretch>
          <a:fillRect/>
        </a:stretch>
      </xdr:blipFill>
      <xdr:spPr>
        <a:xfrm>
          <a:off x="5488305" y="3890010"/>
          <a:ext cx="2679065" cy="1764665"/>
        </a:xfrm>
        <a:prstGeom prst="rect">
          <a:avLst/>
        </a:prstGeom>
      </xdr:spPr>
    </xdr:pic>
    <xdr:clientData/>
  </xdr:twoCellAnchor>
  <xdr:twoCellAnchor editAs="oneCell">
    <xdr:from>
      <xdr:col>13</xdr:col>
      <xdr:colOff>293370</xdr:colOff>
      <xdr:row>0</xdr:row>
      <xdr:rowOff>1270</xdr:rowOff>
    </xdr:from>
    <xdr:to>
      <xdr:col>17</xdr:col>
      <xdr:colOff>584835</xdr:colOff>
      <xdr:row>9</xdr:row>
      <xdr:rowOff>142240</xdr:rowOff>
    </xdr:to>
    <xdr:pic>
      <xdr:nvPicPr>
        <xdr:cNvPr id="11" name="图片 10" descr="7150a2d0d3ba070109dc63cca1bb014"/>
        <xdr:cNvPicPr>
          <a:picLocks noChangeAspect="1"/>
        </xdr:cNvPicPr>
      </xdr:nvPicPr>
      <xdr:blipFill>
        <a:blip r:embed="rId7"/>
        <a:srcRect t="39883" b="30940"/>
        <a:stretch>
          <a:fillRect/>
        </a:stretch>
      </xdr:blipFill>
      <xdr:spPr>
        <a:xfrm>
          <a:off x="8218170" y="1270"/>
          <a:ext cx="2729865" cy="1786890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</xdr:colOff>
      <xdr:row>31</xdr:row>
      <xdr:rowOff>2540</xdr:rowOff>
    </xdr:from>
    <xdr:to>
      <xdr:col>13</xdr:col>
      <xdr:colOff>356870</xdr:colOff>
      <xdr:row>50</xdr:row>
      <xdr:rowOff>119380</xdr:rowOff>
    </xdr:to>
    <xdr:pic>
      <xdr:nvPicPr>
        <xdr:cNvPr id="12" name="图片 11" descr="164c07a178c00fd373f477eb6acc51e"/>
        <xdr:cNvPicPr>
          <a:picLocks noChangeAspect="1"/>
        </xdr:cNvPicPr>
      </xdr:nvPicPr>
      <xdr:blipFill>
        <a:blip r:embed="rId8"/>
        <a:srcRect t="27846" b="14188"/>
        <a:stretch>
          <a:fillRect/>
        </a:stretch>
      </xdr:blipFill>
      <xdr:spPr>
        <a:xfrm>
          <a:off x="5522595" y="5671820"/>
          <a:ext cx="2759075" cy="359156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10</xdr:row>
      <xdr:rowOff>11430</xdr:rowOff>
    </xdr:from>
    <xdr:to>
      <xdr:col>17</xdr:col>
      <xdr:colOff>575945</xdr:colOff>
      <xdr:row>20</xdr:row>
      <xdr:rowOff>4445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210550" y="1840230"/>
          <a:ext cx="2728595" cy="182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331470</xdr:colOff>
      <xdr:row>20</xdr:row>
      <xdr:rowOff>26670</xdr:rowOff>
    </xdr:from>
    <xdr:to>
      <xdr:col>17</xdr:col>
      <xdr:colOff>553720</xdr:colOff>
      <xdr:row>40</xdr:row>
      <xdr:rowOff>130810</xdr:rowOff>
    </xdr:to>
    <xdr:pic>
      <xdr:nvPicPr>
        <xdr:cNvPr id="15" name="图片 14" descr="d8b8cba7be139db6c6bb453af92bb0f"/>
        <xdr:cNvPicPr>
          <a:picLocks noChangeAspect="1"/>
        </xdr:cNvPicPr>
      </xdr:nvPicPr>
      <xdr:blipFill>
        <a:blip r:embed="rId10"/>
        <a:srcRect t="30688" b="6327"/>
        <a:stretch>
          <a:fillRect/>
        </a:stretch>
      </xdr:blipFill>
      <xdr:spPr>
        <a:xfrm>
          <a:off x="8256270" y="3684270"/>
          <a:ext cx="2660650" cy="3761740"/>
        </a:xfrm>
        <a:prstGeom prst="rect">
          <a:avLst/>
        </a:prstGeom>
      </xdr:spPr>
    </xdr:pic>
    <xdr:clientData/>
  </xdr:twoCellAnchor>
  <xdr:twoCellAnchor editAs="oneCell">
    <xdr:from>
      <xdr:col>13</xdr:col>
      <xdr:colOff>388620</xdr:colOff>
      <xdr:row>41</xdr:row>
      <xdr:rowOff>91440</xdr:rowOff>
    </xdr:from>
    <xdr:to>
      <xdr:col>17</xdr:col>
      <xdr:colOff>571500</xdr:colOff>
      <xdr:row>49</xdr:row>
      <xdr:rowOff>152400</xdr:rowOff>
    </xdr:to>
    <xdr:pic>
      <xdr:nvPicPr>
        <xdr:cNvPr id="16" name="图片 15" descr="0525ae9860cd3659f0bafc0b08f1a79"/>
        <xdr:cNvPicPr>
          <a:picLocks noChangeAspect="1"/>
        </xdr:cNvPicPr>
      </xdr:nvPicPr>
      <xdr:blipFill>
        <a:blip r:embed="rId11"/>
        <a:srcRect l="1736" t="1376" r="1389" b="4050"/>
        <a:stretch>
          <a:fillRect/>
        </a:stretch>
      </xdr:blipFill>
      <xdr:spPr>
        <a:xfrm>
          <a:off x="8313420" y="7589520"/>
          <a:ext cx="262128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24</xdr:row>
      <xdr:rowOff>152400</xdr:rowOff>
    </xdr:from>
    <xdr:to>
      <xdr:col>4</xdr:col>
      <xdr:colOff>432435</xdr:colOff>
      <xdr:row>49</xdr:row>
      <xdr:rowOff>14605</xdr:rowOff>
    </xdr:to>
    <xdr:pic>
      <xdr:nvPicPr>
        <xdr:cNvPr id="10" name="图片 9" descr="1aa4cfe8c559406e4ab4cd13ee97ee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70" y="4541520"/>
          <a:ext cx="2869565" cy="4434205"/>
        </a:xfrm>
        <a:prstGeom prst="rect">
          <a:avLst/>
        </a:prstGeom>
      </xdr:spPr>
    </xdr:pic>
    <xdr:clientData/>
  </xdr:twoCellAnchor>
  <xdr:twoCellAnchor editAs="oneCell">
    <xdr:from>
      <xdr:col>4</xdr:col>
      <xdr:colOff>239395</xdr:colOff>
      <xdr:row>34</xdr:row>
      <xdr:rowOff>77470</xdr:rowOff>
    </xdr:from>
    <xdr:to>
      <xdr:col>8</xdr:col>
      <xdr:colOff>535940</xdr:colOff>
      <xdr:row>50</xdr:row>
      <xdr:rowOff>37465</xdr:rowOff>
    </xdr:to>
    <xdr:pic>
      <xdr:nvPicPr>
        <xdr:cNvPr id="7" name="图片 6" descr="b2d9f85dd33ab1b04fd3c028190182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77795" y="6295390"/>
          <a:ext cx="2734945" cy="2886075"/>
        </a:xfrm>
        <a:prstGeom prst="rect">
          <a:avLst/>
        </a:prstGeom>
      </xdr:spPr>
    </xdr:pic>
    <xdr:clientData/>
  </xdr:twoCellAnchor>
  <xdr:twoCellAnchor>
    <xdr:from>
      <xdr:col>1</xdr:col>
      <xdr:colOff>459105</xdr:colOff>
      <xdr:row>25</xdr:row>
      <xdr:rowOff>38100</xdr:rowOff>
    </xdr:from>
    <xdr:to>
      <xdr:col>3</xdr:col>
      <xdr:colOff>321310</xdr:colOff>
      <xdr:row>26</xdr:row>
      <xdr:rowOff>64770</xdr:rowOff>
    </xdr:to>
    <xdr:sp>
      <xdr:nvSpPr>
        <xdr:cNvPr id="14" name="文本框 13"/>
        <xdr:cNvSpPr txBox="1"/>
      </xdr:nvSpPr>
      <xdr:spPr>
        <a:xfrm>
          <a:off x="1068705" y="4610100"/>
          <a:ext cx="1081405" cy="20955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charset="-122"/>
              <a:ea typeface="微软雅黑" panose="020B0503020204020204" charset="-122"/>
            </a:rPr>
            <a:t>定制纸巾</a:t>
          </a:r>
          <a:endParaRPr lang="zh-CN" altLang="en-US" sz="1100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</xdr:colOff>
      <xdr:row>0</xdr:row>
      <xdr:rowOff>7620</xdr:rowOff>
    </xdr:from>
    <xdr:to>
      <xdr:col>9</xdr:col>
      <xdr:colOff>504825</xdr:colOff>
      <xdr:row>4</xdr:row>
      <xdr:rowOff>116205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r="23354" b="35648"/>
        <a:stretch>
          <a:fillRect/>
        </a:stretch>
      </xdr:blipFill>
      <xdr:spPr>
        <a:xfrm>
          <a:off x="617220" y="7620"/>
          <a:ext cx="537400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5</xdr:row>
      <xdr:rowOff>50165</xdr:rowOff>
    </xdr:from>
    <xdr:to>
      <xdr:col>9</xdr:col>
      <xdr:colOff>546100</xdr:colOff>
      <xdr:row>11</xdr:row>
      <xdr:rowOff>80645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b="8722"/>
        <a:stretch>
          <a:fillRect/>
        </a:stretch>
      </xdr:blipFill>
      <xdr:spPr>
        <a:xfrm>
          <a:off x="610235" y="964565"/>
          <a:ext cx="5422265" cy="112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</xdr:colOff>
      <xdr:row>11</xdr:row>
      <xdr:rowOff>62230</xdr:rowOff>
    </xdr:from>
    <xdr:to>
      <xdr:col>9</xdr:col>
      <xdr:colOff>536575</xdr:colOff>
      <xdr:row>17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b="10330"/>
        <a:stretch>
          <a:fillRect/>
        </a:stretch>
      </xdr:blipFill>
      <xdr:spPr>
        <a:xfrm>
          <a:off x="611505" y="2073910"/>
          <a:ext cx="541147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18</xdr:row>
      <xdr:rowOff>83820</xdr:rowOff>
    </xdr:from>
    <xdr:to>
      <xdr:col>10</xdr:col>
      <xdr:colOff>6985</xdr:colOff>
      <xdr:row>24</xdr:row>
      <xdr:rowOff>130810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0235" y="3375660"/>
          <a:ext cx="5492750" cy="114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13335</xdr:colOff>
      <xdr:row>0</xdr:row>
      <xdr:rowOff>12065</xdr:rowOff>
    </xdr:from>
    <xdr:to>
      <xdr:col>18</xdr:col>
      <xdr:colOff>560070</xdr:colOff>
      <xdr:row>6</xdr:row>
      <xdr:rowOff>70485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09335" y="12065"/>
          <a:ext cx="5423535" cy="115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588010</xdr:colOff>
      <xdr:row>8</xdr:row>
      <xdr:rowOff>39370</xdr:rowOff>
    </xdr:from>
    <xdr:to>
      <xdr:col>18</xdr:col>
      <xdr:colOff>584835</xdr:colOff>
      <xdr:row>15</xdr:row>
      <xdr:rowOff>4445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74410" y="1502410"/>
          <a:ext cx="5483225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22225</xdr:colOff>
      <xdr:row>15</xdr:row>
      <xdr:rowOff>127635</xdr:rowOff>
    </xdr:from>
    <xdr:to>
      <xdr:col>18</xdr:col>
      <xdr:colOff>541020</xdr:colOff>
      <xdr:row>25</xdr:row>
      <xdr:rowOff>180340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18225" y="2870835"/>
          <a:ext cx="5395595" cy="188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33020</xdr:colOff>
      <xdr:row>26</xdr:row>
      <xdr:rowOff>40005</xdr:rowOff>
    </xdr:from>
    <xdr:to>
      <xdr:col>18</xdr:col>
      <xdr:colOff>534035</xdr:colOff>
      <xdr:row>31</xdr:row>
      <xdr:rowOff>80645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29020" y="4794885"/>
          <a:ext cx="537781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65405</xdr:colOff>
      <xdr:row>39</xdr:row>
      <xdr:rowOff>40005</xdr:rowOff>
    </xdr:from>
    <xdr:to>
      <xdr:col>18</xdr:col>
      <xdr:colOff>494030</xdr:colOff>
      <xdr:row>47</xdr:row>
      <xdr:rowOff>57785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61405" y="7172325"/>
          <a:ext cx="5305425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32</xdr:row>
      <xdr:rowOff>62230</xdr:rowOff>
    </xdr:from>
    <xdr:to>
      <xdr:col>18</xdr:col>
      <xdr:colOff>568960</xdr:colOff>
      <xdr:row>38</xdr:row>
      <xdr:rowOff>24765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72200" y="5914390"/>
          <a:ext cx="5369560" cy="105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10795</xdr:colOff>
      <xdr:row>0</xdr:row>
      <xdr:rowOff>29210</xdr:rowOff>
    </xdr:from>
    <xdr:to>
      <xdr:col>27</xdr:col>
      <xdr:colOff>587375</xdr:colOff>
      <xdr:row>19</xdr:row>
      <xdr:rowOff>150495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93195" y="29210"/>
          <a:ext cx="5453380" cy="3596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65405</xdr:colOff>
      <xdr:row>20</xdr:row>
      <xdr:rowOff>49530</xdr:rowOff>
    </xdr:from>
    <xdr:to>
      <xdr:col>27</xdr:col>
      <xdr:colOff>549275</xdr:colOff>
      <xdr:row>43</xdr:row>
      <xdr:rowOff>62865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47805" y="3707130"/>
          <a:ext cx="5360670" cy="421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65405</xdr:colOff>
      <xdr:row>0</xdr:row>
      <xdr:rowOff>7620</xdr:rowOff>
    </xdr:from>
    <xdr:to>
      <xdr:col>36</xdr:col>
      <xdr:colOff>516890</xdr:colOff>
      <xdr:row>25</xdr:row>
      <xdr:rowOff>0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134205" y="7620"/>
          <a:ext cx="5328285" cy="456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65405</xdr:colOff>
      <xdr:row>25</xdr:row>
      <xdr:rowOff>30480</xdr:rowOff>
    </xdr:from>
    <xdr:to>
      <xdr:col>36</xdr:col>
      <xdr:colOff>520065</xdr:colOff>
      <xdr:row>31</xdr:row>
      <xdr:rowOff>113665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134205" y="4602480"/>
          <a:ext cx="5331460" cy="1180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43815</xdr:colOff>
      <xdr:row>32</xdr:row>
      <xdr:rowOff>29845</xdr:rowOff>
    </xdr:from>
    <xdr:to>
      <xdr:col>36</xdr:col>
      <xdr:colOff>562610</xdr:colOff>
      <xdr:row>38</xdr:row>
      <xdr:rowOff>148590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112615" y="5882005"/>
          <a:ext cx="5395595" cy="121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</xdr:colOff>
      <xdr:row>51</xdr:row>
      <xdr:rowOff>122555</xdr:rowOff>
    </xdr:from>
    <xdr:to>
      <xdr:col>9</xdr:col>
      <xdr:colOff>555625</xdr:colOff>
      <xdr:row>67</xdr:row>
      <xdr:rowOff>64135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17220" y="9449435"/>
          <a:ext cx="5424805" cy="286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</xdr:colOff>
      <xdr:row>68</xdr:row>
      <xdr:rowOff>72390</xdr:rowOff>
    </xdr:from>
    <xdr:to>
      <xdr:col>9</xdr:col>
      <xdr:colOff>558800</xdr:colOff>
      <xdr:row>74</xdr:row>
      <xdr:rowOff>98425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17220" y="12508230"/>
          <a:ext cx="5427980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75</xdr:row>
      <xdr:rowOff>104140</xdr:rowOff>
    </xdr:from>
    <xdr:to>
      <xdr:col>9</xdr:col>
      <xdr:colOff>551815</xdr:colOff>
      <xdr:row>90</xdr:row>
      <xdr:rowOff>85090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10235" y="13820140"/>
          <a:ext cx="5427980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91</xdr:row>
      <xdr:rowOff>158750</xdr:rowOff>
    </xdr:from>
    <xdr:to>
      <xdr:col>9</xdr:col>
      <xdr:colOff>525145</xdr:colOff>
      <xdr:row>97</xdr:row>
      <xdr:rowOff>182245</xdr:rowOff>
    </xdr:to>
    <xdr:pic>
      <xdr:nvPicPr>
        <xdr:cNvPr id="23" name="图片 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10235" y="16800830"/>
          <a:ext cx="5401310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51</xdr:row>
      <xdr:rowOff>172085</xdr:rowOff>
    </xdr:from>
    <xdr:to>
      <xdr:col>18</xdr:col>
      <xdr:colOff>561340</xdr:colOff>
      <xdr:row>75</xdr:row>
      <xdr:rowOff>180340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150610" y="9498965"/>
          <a:ext cx="5383530" cy="439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76</xdr:row>
      <xdr:rowOff>41275</xdr:rowOff>
    </xdr:from>
    <xdr:to>
      <xdr:col>18</xdr:col>
      <xdr:colOff>391795</xdr:colOff>
      <xdr:row>96</xdr:row>
      <xdr:rowOff>52705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150610" y="13940155"/>
          <a:ext cx="5213985" cy="3669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66040</xdr:colOff>
      <xdr:row>51</xdr:row>
      <xdr:rowOff>71120</xdr:rowOff>
    </xdr:from>
    <xdr:to>
      <xdr:col>27</xdr:col>
      <xdr:colOff>557530</xdr:colOff>
      <xdr:row>79</xdr:row>
      <xdr:rowOff>32385</xdr:rowOff>
    </xdr:to>
    <xdr:pic>
      <xdr:nvPicPr>
        <xdr:cNvPr id="26" name="图片 2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648440" y="9398000"/>
          <a:ext cx="5368290" cy="5081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65405</xdr:colOff>
      <xdr:row>79</xdr:row>
      <xdr:rowOff>127635</xdr:rowOff>
    </xdr:from>
    <xdr:to>
      <xdr:col>27</xdr:col>
      <xdr:colOff>551815</xdr:colOff>
      <xdr:row>92</xdr:row>
      <xdr:rowOff>129540</xdr:rowOff>
    </xdr:to>
    <xdr:pic>
      <xdr:nvPicPr>
        <xdr:cNvPr id="27" name="图片 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647805" y="14575155"/>
          <a:ext cx="5363210" cy="237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43815</xdr:colOff>
      <xdr:row>93</xdr:row>
      <xdr:rowOff>27305</xdr:rowOff>
    </xdr:from>
    <xdr:to>
      <xdr:col>27</xdr:col>
      <xdr:colOff>474345</xdr:colOff>
      <xdr:row>100</xdr:row>
      <xdr:rowOff>69215</xdr:rowOff>
    </xdr:to>
    <xdr:pic>
      <xdr:nvPicPr>
        <xdr:cNvPr id="28" name="图片 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626215" y="17035145"/>
          <a:ext cx="5307330" cy="132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53340</xdr:colOff>
      <xdr:row>51</xdr:row>
      <xdr:rowOff>123825</xdr:rowOff>
    </xdr:from>
    <xdr:to>
      <xdr:col>36</xdr:col>
      <xdr:colOff>545465</xdr:colOff>
      <xdr:row>58</xdr:row>
      <xdr:rowOff>46990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122140" y="9450705"/>
          <a:ext cx="5368925" cy="1203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</xdr:colOff>
      <xdr:row>24</xdr:row>
      <xdr:rowOff>149225</xdr:rowOff>
    </xdr:from>
    <xdr:to>
      <xdr:col>9</xdr:col>
      <xdr:colOff>496570</xdr:colOff>
      <xdr:row>31</xdr:row>
      <xdr:rowOff>82550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rcRect b="17378"/>
        <a:stretch>
          <a:fillRect/>
        </a:stretch>
      </xdr:blipFill>
      <xdr:spPr>
        <a:xfrm>
          <a:off x="610870" y="4538345"/>
          <a:ext cx="5372100" cy="121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43180</xdr:colOff>
      <xdr:row>59</xdr:row>
      <xdr:rowOff>14605</xdr:rowOff>
    </xdr:from>
    <xdr:to>
      <xdr:col>36</xdr:col>
      <xdr:colOff>546100</xdr:colOff>
      <xdr:row>65</xdr:row>
      <xdr:rowOff>163830</xdr:rowOff>
    </xdr:to>
    <xdr:pic>
      <xdr:nvPicPr>
        <xdr:cNvPr id="31" name="图片 3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111980" y="10804525"/>
          <a:ext cx="5379720" cy="124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87630</xdr:colOff>
      <xdr:row>66</xdr:row>
      <xdr:rowOff>158750</xdr:rowOff>
    </xdr:from>
    <xdr:to>
      <xdr:col>36</xdr:col>
      <xdr:colOff>565785</xdr:colOff>
      <xdr:row>72</xdr:row>
      <xdr:rowOff>152400</xdr:rowOff>
    </xdr:to>
    <xdr:pic>
      <xdr:nvPicPr>
        <xdr:cNvPr id="32" name="图片 3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156430" y="12228830"/>
          <a:ext cx="5354955" cy="10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65405</xdr:colOff>
      <xdr:row>73</xdr:row>
      <xdr:rowOff>15240</xdr:rowOff>
    </xdr:from>
    <xdr:to>
      <xdr:col>36</xdr:col>
      <xdr:colOff>565150</xdr:colOff>
      <xdr:row>76</xdr:row>
      <xdr:rowOff>140335</xdr:rowOff>
    </xdr:to>
    <xdr:pic>
      <xdr:nvPicPr>
        <xdr:cNvPr id="33" name="图片 3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134205" y="13365480"/>
          <a:ext cx="537654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43180</xdr:colOff>
      <xdr:row>77</xdr:row>
      <xdr:rowOff>182245</xdr:rowOff>
    </xdr:from>
    <xdr:to>
      <xdr:col>36</xdr:col>
      <xdr:colOff>532130</xdr:colOff>
      <xdr:row>84</xdr:row>
      <xdr:rowOff>95885</xdr:rowOff>
    </xdr:to>
    <xdr:pic>
      <xdr:nvPicPr>
        <xdr:cNvPr id="34" name="图片 3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111980" y="14264005"/>
          <a:ext cx="5365750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32385</xdr:colOff>
      <xdr:row>84</xdr:row>
      <xdr:rowOff>172085</xdr:rowOff>
    </xdr:from>
    <xdr:to>
      <xdr:col>36</xdr:col>
      <xdr:colOff>548005</xdr:colOff>
      <xdr:row>91</xdr:row>
      <xdr:rowOff>22860</xdr:rowOff>
    </xdr:to>
    <xdr:pic>
      <xdr:nvPicPr>
        <xdr:cNvPr id="35" name="图片 3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101185" y="15534005"/>
          <a:ext cx="5392420" cy="1130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31</xdr:row>
      <xdr:rowOff>60325</xdr:rowOff>
    </xdr:from>
    <xdr:to>
      <xdr:col>9</xdr:col>
      <xdr:colOff>515620</xdr:colOff>
      <xdr:row>37</xdr:row>
      <xdr:rowOff>132715</xdr:rowOff>
    </xdr:to>
    <xdr:pic>
      <xdr:nvPicPr>
        <xdr:cNvPr id="12" name="图片 1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10235" y="5729605"/>
          <a:ext cx="5391785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37</xdr:row>
      <xdr:rowOff>113030</xdr:rowOff>
    </xdr:from>
    <xdr:to>
      <xdr:col>9</xdr:col>
      <xdr:colOff>554990</xdr:colOff>
      <xdr:row>43</xdr:row>
      <xdr:rowOff>177800</xdr:rowOff>
    </xdr:to>
    <xdr:pic>
      <xdr:nvPicPr>
        <xdr:cNvPr id="13" name="图片 1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10235" y="6879590"/>
          <a:ext cx="543115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635</xdr:colOff>
      <xdr:row>44</xdr:row>
      <xdr:rowOff>26035</xdr:rowOff>
    </xdr:from>
    <xdr:to>
      <xdr:col>9</xdr:col>
      <xdr:colOff>545465</xdr:colOff>
      <xdr:row>50</xdr:row>
      <xdr:rowOff>85725</xdr:rowOff>
    </xdr:to>
    <xdr:pic>
      <xdr:nvPicPr>
        <xdr:cNvPr id="15" name="图片 1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10235" y="8072755"/>
          <a:ext cx="5421630" cy="1156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6</xdr:col>
      <xdr:colOff>132080</xdr:colOff>
      <xdr:row>21</xdr:row>
      <xdr:rowOff>46355</xdr:rowOff>
    </xdr:to>
    <xdr:pic>
      <xdr:nvPicPr>
        <xdr:cNvPr id="2" name="图片 1" descr="aa947016e2693440941aa5bbb07f6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3782060" cy="38792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24</xdr:row>
      <xdr:rowOff>7620</xdr:rowOff>
    </xdr:from>
    <xdr:to>
      <xdr:col>5</xdr:col>
      <xdr:colOff>463550</xdr:colOff>
      <xdr:row>48</xdr:row>
      <xdr:rowOff>152400</xdr:rowOff>
    </xdr:to>
    <xdr:pic>
      <xdr:nvPicPr>
        <xdr:cNvPr id="3" name="图片 2" descr="7cb94d5b9b2f96af76e7616344a760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396740"/>
          <a:ext cx="3510915" cy="4533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142875</xdr:colOff>
      <xdr:row>0</xdr:row>
      <xdr:rowOff>635</xdr:rowOff>
    </xdr:from>
    <xdr:to>
      <xdr:col>13</xdr:col>
      <xdr:colOff>556895</xdr:colOff>
      <xdr:row>15</xdr:row>
      <xdr:rowOff>22225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9275" y="635"/>
          <a:ext cx="2852420" cy="276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4</xdr:col>
      <xdr:colOff>519430</xdr:colOff>
      <xdr:row>15</xdr:row>
      <xdr:rowOff>34290</xdr:rowOff>
    </xdr:to>
    <xdr:pic>
      <xdr:nvPicPr>
        <xdr:cNvPr id="3" name="图片 2" descr="b0f93dd323fea01dd1d8f83358de16a"/>
        <xdr:cNvPicPr>
          <a:picLocks noChangeAspect="1"/>
        </xdr:cNvPicPr>
      </xdr:nvPicPr>
      <xdr:blipFill>
        <a:blip r:embed="rId2"/>
        <a:srcRect t="8482" r="1613" b="49157"/>
        <a:stretch>
          <a:fillRect/>
        </a:stretch>
      </xdr:blipFill>
      <xdr:spPr>
        <a:xfrm>
          <a:off x="7620" y="7620"/>
          <a:ext cx="2950210" cy="27698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15</xdr:row>
      <xdr:rowOff>86995</xdr:rowOff>
    </xdr:from>
    <xdr:to>
      <xdr:col>4</xdr:col>
      <xdr:colOff>559435</xdr:colOff>
      <xdr:row>47</xdr:row>
      <xdr:rowOff>166370</xdr:rowOff>
    </xdr:to>
    <xdr:pic>
      <xdr:nvPicPr>
        <xdr:cNvPr id="4" name="图片 3" descr="43322e5c0f3b716798c689a8202d326"/>
        <xdr:cNvPicPr>
          <a:picLocks noChangeAspect="1"/>
        </xdr:cNvPicPr>
      </xdr:nvPicPr>
      <xdr:blipFill>
        <a:blip r:embed="rId3"/>
        <a:srcRect l="3177" t="4331" r="3524" b="10991"/>
        <a:stretch>
          <a:fillRect/>
        </a:stretch>
      </xdr:blipFill>
      <xdr:spPr>
        <a:xfrm>
          <a:off x="635" y="2830195"/>
          <a:ext cx="2997200" cy="593153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</xdr:row>
      <xdr:rowOff>97155</xdr:rowOff>
    </xdr:from>
    <xdr:to>
      <xdr:col>8</xdr:col>
      <xdr:colOff>513080</xdr:colOff>
      <xdr:row>33</xdr:row>
      <xdr:rowOff>47625</xdr:rowOff>
    </xdr:to>
    <xdr:pic>
      <xdr:nvPicPr>
        <xdr:cNvPr id="5" name="图片 4" descr="d8a30a1035c821ae9915b468b0f211d"/>
        <xdr:cNvPicPr>
          <a:picLocks noChangeAspect="1"/>
        </xdr:cNvPicPr>
      </xdr:nvPicPr>
      <xdr:blipFill>
        <a:blip r:embed="rId4"/>
        <a:srcRect t="4293" b="32235"/>
        <a:stretch>
          <a:fillRect/>
        </a:stretch>
      </xdr:blipFill>
      <xdr:spPr>
        <a:xfrm>
          <a:off x="3048000" y="2840355"/>
          <a:ext cx="2341880" cy="324231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0</xdr:row>
      <xdr:rowOff>635</xdr:rowOff>
    </xdr:from>
    <xdr:to>
      <xdr:col>8</xdr:col>
      <xdr:colOff>519430</xdr:colOff>
      <xdr:row>15</xdr:row>
      <xdr:rowOff>26670</xdr:rowOff>
    </xdr:to>
    <xdr:pic>
      <xdr:nvPicPr>
        <xdr:cNvPr id="7" name="图片 6" descr="cc94cd8b8ecfdb5e8373d2a990f3d89"/>
        <xdr:cNvPicPr>
          <a:picLocks noChangeAspect="1"/>
        </xdr:cNvPicPr>
      </xdr:nvPicPr>
      <xdr:blipFill>
        <a:blip r:embed="rId5"/>
        <a:srcRect t="12494" b="41442"/>
        <a:stretch>
          <a:fillRect/>
        </a:stretch>
      </xdr:blipFill>
      <xdr:spPr>
        <a:xfrm>
          <a:off x="2640965" y="635"/>
          <a:ext cx="2755265" cy="2769235"/>
        </a:xfrm>
        <a:prstGeom prst="rect">
          <a:avLst/>
        </a:prstGeom>
      </xdr:spPr>
    </xdr:pic>
    <xdr:clientData/>
  </xdr:twoCellAnchor>
  <xdr:twoCellAnchor editAs="oneCell">
    <xdr:from>
      <xdr:col>4</xdr:col>
      <xdr:colOff>542290</xdr:colOff>
      <xdr:row>33</xdr:row>
      <xdr:rowOff>88900</xdr:rowOff>
    </xdr:from>
    <xdr:to>
      <xdr:col>8</xdr:col>
      <xdr:colOff>505460</xdr:colOff>
      <xdr:row>46</xdr:row>
      <xdr:rowOff>76200</xdr:rowOff>
    </xdr:to>
    <xdr:pic>
      <xdr:nvPicPr>
        <xdr:cNvPr id="8" name="图片 7" descr="0f9a43eac8d03c494c2ce141bbe0f4d"/>
        <xdr:cNvPicPr>
          <a:picLocks noChangeAspect="1"/>
        </xdr:cNvPicPr>
      </xdr:nvPicPr>
      <xdr:blipFill>
        <a:blip r:embed="rId6"/>
        <a:srcRect t="13718" b="41169"/>
        <a:stretch>
          <a:fillRect/>
        </a:stretch>
      </xdr:blipFill>
      <xdr:spPr>
        <a:xfrm>
          <a:off x="2980690" y="6123940"/>
          <a:ext cx="2401570" cy="2364740"/>
        </a:xfrm>
        <a:prstGeom prst="rect">
          <a:avLst/>
        </a:prstGeom>
      </xdr:spPr>
    </xdr:pic>
    <xdr:clientData/>
  </xdr:twoCellAnchor>
  <xdr:twoCellAnchor editAs="oneCell">
    <xdr:from>
      <xdr:col>9</xdr:col>
      <xdr:colOff>123190</xdr:colOff>
      <xdr:row>30</xdr:row>
      <xdr:rowOff>52070</xdr:rowOff>
    </xdr:from>
    <xdr:to>
      <xdr:col>13</xdr:col>
      <xdr:colOff>473075</xdr:colOff>
      <xdr:row>45</xdr:row>
      <xdr:rowOff>67310</xdr:rowOff>
    </xdr:to>
    <xdr:pic>
      <xdr:nvPicPr>
        <xdr:cNvPr id="10" name="图片 9" descr="3810e8b7fdf6069540d02e8382502cf"/>
        <xdr:cNvPicPr>
          <a:picLocks noChangeAspect="1"/>
        </xdr:cNvPicPr>
      </xdr:nvPicPr>
      <xdr:blipFill>
        <a:blip r:embed="rId7"/>
        <a:srcRect t="12039" b="42667"/>
        <a:stretch>
          <a:fillRect/>
        </a:stretch>
      </xdr:blipFill>
      <xdr:spPr>
        <a:xfrm>
          <a:off x="5609590" y="5538470"/>
          <a:ext cx="2788285" cy="2758440"/>
        </a:xfrm>
        <a:prstGeom prst="rect">
          <a:avLst/>
        </a:prstGeom>
      </xdr:spPr>
    </xdr:pic>
    <xdr:clientData/>
  </xdr:twoCellAnchor>
  <xdr:twoCellAnchor editAs="oneCell">
    <xdr:from>
      <xdr:col>13</xdr:col>
      <xdr:colOff>267970</xdr:colOff>
      <xdr:row>28</xdr:row>
      <xdr:rowOff>171450</xdr:rowOff>
    </xdr:from>
    <xdr:to>
      <xdr:col>17</xdr:col>
      <xdr:colOff>571500</xdr:colOff>
      <xdr:row>43</xdr:row>
      <xdr:rowOff>133350</xdr:rowOff>
    </xdr:to>
    <xdr:pic>
      <xdr:nvPicPr>
        <xdr:cNvPr id="11" name="图片 10" descr="3fda46c05b984127bad167930b78a3f"/>
        <xdr:cNvPicPr>
          <a:picLocks noChangeAspect="1"/>
        </xdr:cNvPicPr>
      </xdr:nvPicPr>
      <xdr:blipFill>
        <a:blip r:embed="rId8"/>
        <a:srcRect t="10051" b="44899"/>
        <a:stretch>
          <a:fillRect/>
        </a:stretch>
      </xdr:blipFill>
      <xdr:spPr>
        <a:xfrm>
          <a:off x="8192770" y="5292090"/>
          <a:ext cx="2741930" cy="270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246380</xdr:colOff>
      <xdr:row>0</xdr:row>
      <xdr:rowOff>60325</xdr:rowOff>
    </xdr:from>
    <xdr:to>
      <xdr:col>17</xdr:col>
      <xdr:colOff>490220</xdr:colOff>
      <xdr:row>15</xdr:row>
      <xdr:rowOff>43815</xdr:rowOff>
    </xdr:to>
    <xdr:pic>
      <xdr:nvPicPr>
        <xdr:cNvPr id="13" name="图片 12" descr="6bb585bd66c855d8200389d2bdb0f7c"/>
        <xdr:cNvPicPr>
          <a:picLocks noChangeAspect="1"/>
        </xdr:cNvPicPr>
      </xdr:nvPicPr>
      <xdr:blipFill>
        <a:blip r:embed="rId9"/>
        <a:srcRect t="12879" b="40565"/>
        <a:stretch>
          <a:fillRect/>
        </a:stretch>
      </xdr:blipFill>
      <xdr:spPr>
        <a:xfrm>
          <a:off x="8171180" y="60325"/>
          <a:ext cx="2682240" cy="2726690"/>
        </a:xfrm>
        <a:prstGeom prst="rect">
          <a:avLst/>
        </a:prstGeom>
      </xdr:spPr>
    </xdr:pic>
    <xdr:clientData/>
  </xdr:twoCellAnchor>
  <xdr:twoCellAnchor editAs="oneCell">
    <xdr:from>
      <xdr:col>13</xdr:col>
      <xdr:colOff>239395</xdr:colOff>
      <xdr:row>16</xdr:row>
      <xdr:rowOff>7620</xdr:rowOff>
    </xdr:from>
    <xdr:to>
      <xdr:col>17</xdr:col>
      <xdr:colOff>537845</xdr:colOff>
      <xdr:row>28</xdr:row>
      <xdr:rowOff>95885</xdr:rowOff>
    </xdr:to>
    <xdr:pic>
      <xdr:nvPicPr>
        <xdr:cNvPr id="14" name="图片 13" descr="56b460a20a60e1203c5de1d096392a3"/>
        <xdr:cNvPicPr>
          <a:picLocks noChangeAspect="1"/>
        </xdr:cNvPicPr>
      </xdr:nvPicPr>
      <xdr:blipFill>
        <a:blip r:embed="rId10"/>
        <a:srcRect t="9597" b="52196"/>
        <a:stretch>
          <a:fillRect/>
        </a:stretch>
      </xdr:blipFill>
      <xdr:spPr>
        <a:xfrm>
          <a:off x="8164195" y="2933700"/>
          <a:ext cx="2736850" cy="2282825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</xdr:colOff>
      <xdr:row>15</xdr:row>
      <xdr:rowOff>180975</xdr:rowOff>
    </xdr:from>
    <xdr:to>
      <xdr:col>13</xdr:col>
      <xdr:colOff>198120</xdr:colOff>
      <xdr:row>29</xdr:row>
      <xdr:rowOff>176530</xdr:rowOff>
    </xdr:to>
    <xdr:pic>
      <xdr:nvPicPr>
        <xdr:cNvPr id="15" name="图片 14" descr="c4462149bf08d5d393be1b8c4181576"/>
        <xdr:cNvPicPr>
          <a:picLocks noChangeAspect="1"/>
        </xdr:cNvPicPr>
      </xdr:nvPicPr>
      <xdr:blipFill>
        <a:blip r:embed="rId11"/>
        <a:srcRect l="828" t="9500" r="2577" b="45958"/>
        <a:stretch>
          <a:fillRect/>
        </a:stretch>
      </xdr:blipFill>
      <xdr:spPr>
        <a:xfrm>
          <a:off x="5579745" y="2924175"/>
          <a:ext cx="2543175" cy="2555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60960</xdr:rowOff>
    </xdr:from>
    <xdr:to>
      <xdr:col>5</xdr:col>
      <xdr:colOff>353060</xdr:colOff>
      <xdr:row>23</xdr:row>
      <xdr:rowOff>24765</xdr:rowOff>
    </xdr:to>
    <xdr:pic>
      <xdr:nvPicPr>
        <xdr:cNvPr id="4" name="图片 3" descr="8d41c00d9ca63c2aec235acaa5742d3"/>
        <xdr:cNvPicPr>
          <a:picLocks noChangeAspect="1"/>
        </xdr:cNvPicPr>
      </xdr:nvPicPr>
      <xdr:blipFill>
        <a:blip r:embed="rId1"/>
        <a:srcRect t="3549" b="43904"/>
        <a:stretch>
          <a:fillRect/>
        </a:stretch>
      </xdr:blipFill>
      <xdr:spPr>
        <a:xfrm>
          <a:off x="635" y="243840"/>
          <a:ext cx="3400425" cy="3987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zoomScale="80" zoomScaleNormal="80" topLeftCell="B25" workbookViewId="0">
      <selection activeCell="G43" sqref="G43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1" customWidth="1"/>
    <col min="7" max="7" width="13.3425925925926" style="1" customWidth="1"/>
    <col min="8" max="8" width="18.4537037037037" style="1" customWidth="1"/>
    <col min="9" max="9" width="35.9722222222222" style="1" customWidth="1"/>
    <col min="10" max="10" width="51.962962962963" style="1" customWidth="1"/>
    <col min="11" max="16384" width="9" style="1"/>
  </cols>
  <sheetData>
    <row r="1" s="1" customFormat="1" ht="25" customHeight="1" spans="1:5">
      <c r="A1" s="3"/>
      <c r="C1" s="4"/>
      <c r="D1" s="5"/>
      <c r="E1" s="5"/>
    </row>
    <row r="2" s="1" customFormat="1" ht="25" customHeight="1" spans="1:11">
      <c r="A2" s="3"/>
      <c r="C2" s="6" t="s">
        <v>0</v>
      </c>
      <c r="D2" s="6"/>
      <c r="E2" s="6"/>
      <c r="F2" s="7"/>
      <c r="G2" s="7"/>
      <c r="H2" s="7"/>
      <c r="I2" s="57"/>
      <c r="J2" s="57"/>
      <c r="K2" s="57"/>
    </row>
    <row r="3" s="1" customFormat="1" ht="25" customHeight="1" spans="1:5">
      <c r="A3" s="3"/>
      <c r="C3" s="4"/>
      <c r="D3" s="5"/>
      <c r="E3" s="5"/>
    </row>
    <row r="4" s="1" customFormat="1" ht="25" customHeight="1" spans="1:10">
      <c r="A4" s="3"/>
      <c r="C4" s="4"/>
      <c r="D4" s="5"/>
      <c r="E4" s="5"/>
      <c r="H4" s="8" t="s">
        <v>1</v>
      </c>
      <c r="I4" s="58"/>
      <c r="J4" s="58"/>
    </row>
    <row r="5" s="1" customFormat="1" ht="25" customHeight="1" spans="1:10">
      <c r="A5" s="3"/>
      <c r="C5" s="4"/>
      <c r="D5" s="5"/>
      <c r="E5" s="5"/>
      <c r="H5" s="9"/>
      <c r="I5" s="9"/>
      <c r="J5" s="9"/>
    </row>
    <row r="6" s="1" customFormat="1" ht="25" customHeight="1" spans="1:10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 t="s">
        <v>6</v>
      </c>
    </row>
    <row r="7" s="1" customFormat="1" ht="25" customHeight="1" spans="1:10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</row>
    <row r="8" s="2" customFormat="1" ht="25" customHeight="1" spans="1:10">
      <c r="A8" s="16">
        <v>1</v>
      </c>
      <c r="B8" s="17" t="s">
        <v>14</v>
      </c>
      <c r="C8" s="18">
        <v>0</v>
      </c>
      <c r="D8" s="16">
        <v>0</v>
      </c>
      <c r="E8" s="18">
        <v>0</v>
      </c>
      <c r="F8" s="19"/>
      <c r="G8" s="19"/>
      <c r="H8" s="20"/>
      <c r="I8" s="27"/>
      <c r="J8" s="59"/>
    </row>
    <row r="9" s="2" customFormat="1" ht="25" customHeight="1" spans="1:10">
      <c r="A9" s="21"/>
      <c r="B9" s="22"/>
      <c r="C9" s="23"/>
      <c r="D9" s="21"/>
      <c r="E9" s="23"/>
      <c r="F9" s="19"/>
      <c r="G9" s="19"/>
      <c r="H9" s="20"/>
      <c r="I9" s="27"/>
      <c r="J9" s="59"/>
    </row>
    <row r="10" s="2" customFormat="1" ht="25" customHeight="1" spans="1:10">
      <c r="A10" s="24"/>
      <c r="B10" s="25" t="s">
        <v>15</v>
      </c>
      <c r="C10" s="26">
        <f>SUM(C8)</f>
        <v>0</v>
      </c>
      <c r="D10" s="26">
        <f>SUM(D8)</f>
        <v>0</v>
      </c>
      <c r="E10" s="26">
        <f>SUM(E8)</f>
        <v>0</v>
      </c>
      <c r="F10" s="26">
        <f>SUM(F8:F9)</f>
        <v>0</v>
      </c>
      <c r="G10" s="26">
        <f>SUM(G8+G9)</f>
        <v>0</v>
      </c>
      <c r="H10" s="26">
        <f>SUM(H8:H9)</f>
        <v>0</v>
      </c>
      <c r="I10" s="60"/>
      <c r="J10" s="61"/>
    </row>
    <row r="11" s="1" customFormat="1" ht="25" customHeight="1" spans="1:10">
      <c r="A11" s="27">
        <v>2</v>
      </c>
      <c r="B11" s="28" t="s">
        <v>16</v>
      </c>
      <c r="C11" s="29">
        <v>0</v>
      </c>
      <c r="D11" s="30">
        <v>0</v>
      </c>
      <c r="E11" s="29">
        <f>C11*D11</f>
        <v>0</v>
      </c>
      <c r="F11" s="20">
        <v>0</v>
      </c>
      <c r="G11" s="20">
        <v>0</v>
      </c>
      <c r="H11" s="20">
        <f t="shared" ref="H11:H17" si="0">F11+G11</f>
        <v>0</v>
      </c>
      <c r="I11" s="62"/>
      <c r="J11" s="63" t="s">
        <v>17</v>
      </c>
    </row>
    <row r="12" s="1" customFormat="1" ht="25" customHeight="1" spans="1:10">
      <c r="A12" s="21"/>
      <c r="B12" s="22"/>
      <c r="C12" s="31"/>
      <c r="D12" s="32"/>
      <c r="E12" s="31"/>
      <c r="F12" s="20">
        <v>0</v>
      </c>
      <c r="G12" s="20">
        <v>0</v>
      </c>
      <c r="H12" s="20">
        <f t="shared" si="0"/>
        <v>0</v>
      </c>
      <c r="I12" s="62"/>
      <c r="J12" s="59"/>
    </row>
    <row r="13" s="2" customFormat="1" ht="25" customHeight="1" spans="1:10">
      <c r="A13" s="24"/>
      <c r="B13" s="25" t="s">
        <v>18</v>
      </c>
      <c r="C13" s="26">
        <f>SUM(C11)</f>
        <v>0</v>
      </c>
      <c r="D13" s="26">
        <f>SUM(D11)</f>
        <v>0</v>
      </c>
      <c r="E13" s="26">
        <f>SUM(E11)</f>
        <v>0</v>
      </c>
      <c r="F13" s="26">
        <f t="shared" ref="F13:H13" si="1">SUM(F11:F12)</f>
        <v>0</v>
      </c>
      <c r="G13" s="26">
        <f t="shared" si="1"/>
        <v>0</v>
      </c>
      <c r="H13" s="26">
        <f t="shared" si="1"/>
        <v>0</v>
      </c>
      <c r="I13" s="60"/>
      <c r="J13" s="61"/>
    </row>
    <row r="14" s="1" customFormat="1" ht="25" customHeight="1" spans="1:10">
      <c r="A14" s="33">
        <v>3</v>
      </c>
      <c r="B14" s="34" t="s">
        <v>19</v>
      </c>
      <c r="C14" s="20">
        <v>0</v>
      </c>
      <c r="D14" s="35">
        <v>0</v>
      </c>
      <c r="E14" s="20">
        <f>C14*D14</f>
        <v>0</v>
      </c>
      <c r="F14" s="19">
        <v>0</v>
      </c>
      <c r="G14" s="19">
        <v>0</v>
      </c>
      <c r="H14" s="19">
        <v>0</v>
      </c>
      <c r="I14" s="64"/>
      <c r="J14" s="65" t="s">
        <v>20</v>
      </c>
    </row>
    <row r="15" s="2" customFormat="1" ht="25" customHeight="1" spans="1:10">
      <c r="A15" s="24"/>
      <c r="B15" s="25" t="s">
        <v>21</v>
      </c>
      <c r="C15" s="26">
        <f>SUM(C14)</f>
        <v>0</v>
      </c>
      <c r="D15" s="26">
        <f>SUM(D14)</f>
        <v>0</v>
      </c>
      <c r="E15" s="26">
        <f>SUM(E14)</f>
        <v>0</v>
      </c>
      <c r="F15" s="26">
        <f t="shared" ref="F15:H15" si="2">SUM(F14:F14)</f>
        <v>0</v>
      </c>
      <c r="G15" s="26">
        <f t="shared" si="2"/>
        <v>0</v>
      </c>
      <c r="H15" s="26">
        <f t="shared" si="2"/>
        <v>0</v>
      </c>
      <c r="I15" s="60"/>
      <c r="J15" s="66"/>
    </row>
    <row r="16" s="1" customFormat="1" ht="25" customHeight="1" spans="1:10">
      <c r="A16" s="27">
        <v>4</v>
      </c>
      <c r="B16" s="28" t="s">
        <v>22</v>
      </c>
      <c r="C16" s="29">
        <v>0</v>
      </c>
      <c r="D16" s="30">
        <v>0</v>
      </c>
      <c r="E16" s="29">
        <f>(C16*D16)</f>
        <v>0</v>
      </c>
      <c r="F16" s="20">
        <v>0</v>
      </c>
      <c r="G16" s="20">
        <v>0</v>
      </c>
      <c r="H16" s="20">
        <f t="shared" si="0"/>
        <v>0</v>
      </c>
      <c r="I16" s="62"/>
      <c r="J16" s="65" t="s">
        <v>23</v>
      </c>
    </row>
    <row r="17" s="2" customFormat="1" ht="25" customHeight="1" spans="1:10">
      <c r="A17" s="21"/>
      <c r="B17" s="22"/>
      <c r="C17" s="31"/>
      <c r="D17" s="32"/>
      <c r="E17" s="36"/>
      <c r="F17" s="20">
        <v>0</v>
      </c>
      <c r="G17" s="20">
        <v>0</v>
      </c>
      <c r="H17" s="20">
        <f t="shared" si="0"/>
        <v>0</v>
      </c>
      <c r="I17" s="62"/>
      <c r="J17" s="67"/>
    </row>
    <row r="18" s="2" customFormat="1" ht="25" customHeight="1" spans="1:10">
      <c r="A18" s="24"/>
      <c r="B18" s="25" t="s">
        <v>24</v>
      </c>
      <c r="C18" s="26">
        <f>SUM(C16)</f>
        <v>0</v>
      </c>
      <c r="D18" s="26">
        <f>SUM(D16)</f>
        <v>0</v>
      </c>
      <c r="E18" s="26">
        <f>SUM(E16)</f>
        <v>0</v>
      </c>
      <c r="F18" s="26">
        <f>SUM(F16:F17)</f>
        <v>0</v>
      </c>
      <c r="G18" s="26">
        <f>SUM(G16:G17)</f>
        <v>0</v>
      </c>
      <c r="H18" s="26">
        <f>SUM(H16:H17)</f>
        <v>0</v>
      </c>
      <c r="I18" s="60"/>
      <c r="J18" s="66"/>
    </row>
    <row r="19" s="2" customFormat="1" ht="25" customHeight="1" spans="1:10">
      <c r="A19" s="16">
        <v>5</v>
      </c>
      <c r="B19" s="17" t="s">
        <v>25</v>
      </c>
      <c r="C19" s="18">
        <v>0</v>
      </c>
      <c r="D19" s="37">
        <v>0</v>
      </c>
      <c r="E19" s="29">
        <f>(C19*D19)</f>
        <v>0</v>
      </c>
      <c r="F19" s="20">
        <v>0</v>
      </c>
      <c r="G19" s="20">
        <v>0</v>
      </c>
      <c r="H19" s="20">
        <f>F19+G19</f>
        <v>0</v>
      </c>
      <c r="I19" s="68"/>
      <c r="J19" s="59"/>
    </row>
    <row r="20" s="2" customFormat="1" ht="25" customHeight="1" spans="1:10">
      <c r="A20" s="16"/>
      <c r="B20" s="17"/>
      <c r="C20" s="18"/>
      <c r="D20" s="37"/>
      <c r="E20" s="36"/>
      <c r="F20" s="20">
        <v>0</v>
      </c>
      <c r="G20" s="20">
        <v>0</v>
      </c>
      <c r="H20" s="20">
        <f>F20+G20</f>
        <v>0</v>
      </c>
      <c r="I20" s="68"/>
      <c r="J20" s="59"/>
    </row>
    <row r="21" s="2" customFormat="1" ht="25" customHeight="1" spans="1:10">
      <c r="A21" s="24"/>
      <c r="B21" s="25" t="s">
        <v>26</v>
      </c>
      <c r="C21" s="26">
        <f>SUM(C19)</f>
        <v>0</v>
      </c>
      <c r="D21" s="26">
        <f>SUM(D19)</f>
        <v>0</v>
      </c>
      <c r="E21" s="26">
        <f>SUM(E19)</f>
        <v>0</v>
      </c>
      <c r="F21" s="26">
        <f>SUM(F19:F20)</f>
        <v>0</v>
      </c>
      <c r="G21" s="26">
        <f>SUM(G19:G20)</f>
        <v>0</v>
      </c>
      <c r="H21" s="26">
        <f>SUM(H19:H20)</f>
        <v>0</v>
      </c>
      <c r="I21" s="60"/>
      <c r="J21" s="61"/>
    </row>
    <row r="22" s="1" customFormat="1" ht="25" customHeight="1" spans="1:10">
      <c r="A22" s="33">
        <v>6</v>
      </c>
      <c r="B22" s="34" t="s">
        <v>27</v>
      </c>
      <c r="C22" s="20">
        <v>0</v>
      </c>
      <c r="D22" s="35">
        <v>0</v>
      </c>
      <c r="E22" s="20">
        <f t="shared" ref="E22:E26" si="3">C22*D22</f>
        <v>0</v>
      </c>
      <c r="F22" s="20">
        <v>0</v>
      </c>
      <c r="G22" s="20">
        <v>0</v>
      </c>
      <c r="H22" s="20">
        <f t="shared" ref="H22:H26" si="4">F22+G22</f>
        <v>0</v>
      </c>
      <c r="I22" s="62"/>
      <c r="J22" s="63" t="s">
        <v>28</v>
      </c>
    </row>
    <row r="23" s="2" customFormat="1" ht="25" customHeight="1" spans="1:10">
      <c r="A23" s="24"/>
      <c r="B23" s="25" t="s">
        <v>29</v>
      </c>
      <c r="C23" s="26">
        <f t="shared" ref="C23:C27" si="5">SUM(C22)</f>
        <v>0</v>
      </c>
      <c r="D23" s="26">
        <f t="shared" ref="D23:D27" si="6">SUM(D22)</f>
        <v>0</v>
      </c>
      <c r="E23" s="26">
        <f t="shared" ref="E23:E27" si="7">SUM(E22)</f>
        <v>0</v>
      </c>
      <c r="F23" s="26">
        <f t="shared" ref="F23:H23" si="8">SUM(F22:F22)</f>
        <v>0</v>
      </c>
      <c r="G23" s="26">
        <f t="shared" si="8"/>
        <v>0</v>
      </c>
      <c r="H23" s="26">
        <f t="shared" si="8"/>
        <v>0</v>
      </c>
      <c r="I23" s="60"/>
      <c r="J23" s="66"/>
    </row>
    <row r="24" s="1" customFormat="1" ht="25" customHeight="1" spans="1:10">
      <c r="A24" s="33">
        <v>7</v>
      </c>
      <c r="B24" s="34" t="s">
        <v>30</v>
      </c>
      <c r="C24" s="20">
        <v>0</v>
      </c>
      <c r="D24" s="35">
        <v>0</v>
      </c>
      <c r="E24" s="20">
        <f t="shared" si="3"/>
        <v>0</v>
      </c>
      <c r="F24" s="20">
        <v>0</v>
      </c>
      <c r="G24" s="38">
        <v>12.8</v>
      </c>
      <c r="H24" s="38">
        <v>12.8</v>
      </c>
      <c r="I24" s="33" t="s">
        <v>31</v>
      </c>
      <c r="J24" s="69"/>
    </row>
    <row r="25" s="2" customFormat="1" ht="25" customHeight="1" spans="1:10">
      <c r="A25" s="24"/>
      <c r="B25" s="25" t="s">
        <v>32</v>
      </c>
      <c r="C25" s="26">
        <f t="shared" si="5"/>
        <v>0</v>
      </c>
      <c r="D25" s="26">
        <f t="shared" si="6"/>
        <v>0</v>
      </c>
      <c r="E25" s="26">
        <f t="shared" si="7"/>
        <v>0</v>
      </c>
      <c r="F25" s="26">
        <f t="shared" ref="F25:H25" si="9">SUM(F24:F24)</f>
        <v>0</v>
      </c>
      <c r="G25" s="26">
        <f t="shared" si="9"/>
        <v>12.8</v>
      </c>
      <c r="H25" s="26">
        <f t="shared" si="9"/>
        <v>12.8</v>
      </c>
      <c r="I25" s="60"/>
      <c r="J25" s="70"/>
    </row>
    <row r="26" s="1" customFormat="1" ht="25" customHeight="1" spans="1:10">
      <c r="A26" s="33">
        <v>8</v>
      </c>
      <c r="B26" s="34" t="s">
        <v>33</v>
      </c>
      <c r="C26" s="20">
        <v>0</v>
      </c>
      <c r="D26" s="35">
        <v>0</v>
      </c>
      <c r="E26" s="20">
        <f t="shared" si="3"/>
        <v>0</v>
      </c>
      <c r="F26" s="20">
        <v>0</v>
      </c>
      <c r="G26" s="20">
        <v>0</v>
      </c>
      <c r="H26" s="20">
        <f t="shared" si="4"/>
        <v>0</v>
      </c>
      <c r="I26" s="62"/>
      <c r="J26" s="65" t="s">
        <v>34</v>
      </c>
    </row>
    <row r="27" s="2" customFormat="1" ht="25" customHeight="1" spans="1:10">
      <c r="A27" s="24"/>
      <c r="B27" s="25" t="s">
        <v>35</v>
      </c>
      <c r="C27" s="26">
        <f t="shared" si="5"/>
        <v>0</v>
      </c>
      <c r="D27" s="26">
        <f t="shared" si="6"/>
        <v>0</v>
      </c>
      <c r="E27" s="26">
        <f t="shared" si="7"/>
        <v>0</v>
      </c>
      <c r="F27" s="26">
        <f t="shared" ref="F27:H27" si="10">SUM(F26:F26)</f>
        <v>0</v>
      </c>
      <c r="G27" s="26">
        <f t="shared" si="10"/>
        <v>0</v>
      </c>
      <c r="H27" s="26">
        <f t="shared" si="10"/>
        <v>0</v>
      </c>
      <c r="I27" s="60"/>
      <c r="J27" s="66"/>
    </row>
    <row r="28" s="1" customFormat="1" ht="25" customHeight="1" spans="1:10">
      <c r="A28" s="33">
        <v>9</v>
      </c>
      <c r="B28" s="34" t="s">
        <v>36</v>
      </c>
      <c r="C28" s="20">
        <v>0</v>
      </c>
      <c r="D28" s="35">
        <v>0</v>
      </c>
      <c r="E28" s="20">
        <f>C28*D28</f>
        <v>0</v>
      </c>
      <c r="F28" s="20">
        <v>0</v>
      </c>
      <c r="G28" s="20">
        <v>0</v>
      </c>
      <c r="H28" s="20">
        <f>F28+G28</f>
        <v>0</v>
      </c>
      <c r="I28" s="62"/>
      <c r="J28" s="63" t="s">
        <v>37</v>
      </c>
    </row>
    <row r="29" s="2" customFormat="1" ht="25" customHeight="1" spans="1:10">
      <c r="A29" s="24"/>
      <c r="B29" s="25" t="s">
        <v>38</v>
      </c>
      <c r="C29" s="26">
        <f>SUM(C28)</f>
        <v>0</v>
      </c>
      <c r="D29" s="26">
        <f>SUM(D28)</f>
        <v>0</v>
      </c>
      <c r="E29" s="26">
        <f>SUM(E28)</f>
        <v>0</v>
      </c>
      <c r="F29" s="26">
        <f t="shared" ref="F29:H29" si="11">SUM(F28:F28)</f>
        <v>0</v>
      </c>
      <c r="G29" s="26">
        <f t="shared" si="11"/>
        <v>0</v>
      </c>
      <c r="H29" s="26">
        <f t="shared" si="11"/>
        <v>0</v>
      </c>
      <c r="I29" s="60"/>
      <c r="J29" s="61"/>
    </row>
    <row r="30" s="2" customFormat="1" ht="25" customHeight="1" spans="1:10">
      <c r="A30" s="39"/>
      <c r="B30" s="40"/>
      <c r="C30" s="41"/>
      <c r="D30" s="41"/>
      <c r="E30" s="41"/>
      <c r="F30" s="26"/>
      <c r="G30" s="26">
        <v>12.8</v>
      </c>
      <c r="H30" s="26"/>
      <c r="I30" s="60"/>
      <c r="J30" s="59"/>
    </row>
    <row r="31" s="1" customFormat="1" ht="25" customHeight="1" spans="1:10">
      <c r="A31" s="16"/>
      <c r="B31" s="28" t="s">
        <v>39</v>
      </c>
      <c r="C31" s="42">
        <v>20000</v>
      </c>
      <c r="D31" s="27">
        <v>1</v>
      </c>
      <c r="E31" s="42">
        <v>20000</v>
      </c>
      <c r="F31" s="20">
        <v>0</v>
      </c>
      <c r="G31" s="20">
        <v>99</v>
      </c>
      <c r="H31" s="20">
        <f>F31+G31</f>
        <v>99</v>
      </c>
      <c r="I31" s="64" t="s">
        <v>40</v>
      </c>
      <c r="J31" s="71"/>
    </row>
    <row r="32" s="1" customFormat="1" ht="25" customHeight="1" spans="1:10">
      <c r="A32" s="16"/>
      <c r="B32" s="17"/>
      <c r="C32" s="18"/>
      <c r="D32" s="16"/>
      <c r="E32" s="18"/>
      <c r="F32" s="19">
        <v>765.2</v>
      </c>
      <c r="G32" s="19">
        <v>0</v>
      </c>
      <c r="H32" s="20">
        <f>F32+G32</f>
        <v>765.2</v>
      </c>
      <c r="I32" s="64" t="s">
        <v>41</v>
      </c>
      <c r="J32" s="71"/>
    </row>
    <row r="33" s="1" customFormat="1" ht="25" customHeight="1" spans="1:10">
      <c r="A33" s="16"/>
      <c r="B33" s="17"/>
      <c r="C33" s="18"/>
      <c r="D33" s="16"/>
      <c r="E33" s="18"/>
      <c r="F33" s="20">
        <v>0</v>
      </c>
      <c r="G33" s="19">
        <v>1471.95</v>
      </c>
      <c r="H33" s="20">
        <f>F33+G33</f>
        <v>1471.95</v>
      </c>
      <c r="I33" s="64" t="s">
        <v>42</v>
      </c>
      <c r="J33" s="71"/>
    </row>
    <row r="34" s="1" customFormat="1" ht="25" customHeight="1" spans="1:10">
      <c r="A34" s="16"/>
      <c r="B34" s="17"/>
      <c r="C34" s="18"/>
      <c r="D34" s="16"/>
      <c r="E34" s="18"/>
      <c r="F34" s="20">
        <v>2576</v>
      </c>
      <c r="G34" s="20">
        <v>0</v>
      </c>
      <c r="H34" s="20">
        <f>F34+G34</f>
        <v>2576</v>
      </c>
      <c r="I34" s="64" t="s">
        <v>43</v>
      </c>
      <c r="J34" s="71"/>
    </row>
    <row r="35" s="1" customFormat="1" ht="25" customHeight="1" spans="1:10">
      <c r="A35" s="16"/>
      <c r="B35" s="17"/>
      <c r="C35" s="18"/>
      <c r="D35" s="16"/>
      <c r="E35" s="18"/>
      <c r="F35" s="20">
        <v>5000</v>
      </c>
      <c r="G35" s="20">
        <v>0</v>
      </c>
      <c r="H35" s="20">
        <f>F35+G35</f>
        <v>5000</v>
      </c>
      <c r="I35" s="64" t="s">
        <v>44</v>
      </c>
      <c r="J35" s="71"/>
    </row>
    <row r="36" s="1" customFormat="1" ht="25" customHeight="1" spans="1:10">
      <c r="A36" s="16"/>
      <c r="B36" s="17"/>
      <c r="C36" s="18"/>
      <c r="D36" s="16"/>
      <c r="E36" s="18"/>
      <c r="F36" s="20">
        <v>0</v>
      </c>
      <c r="G36" s="19">
        <v>600</v>
      </c>
      <c r="H36" s="20">
        <f>F36+G36</f>
        <v>600</v>
      </c>
      <c r="I36" s="64" t="s">
        <v>45</v>
      </c>
      <c r="J36" s="71"/>
    </row>
    <row r="37" s="1" customFormat="1" ht="25" customHeight="1" spans="1:10">
      <c r="A37" s="16"/>
      <c r="B37" s="17"/>
      <c r="C37" s="18"/>
      <c r="D37" s="16"/>
      <c r="E37" s="18"/>
      <c r="F37" s="19">
        <v>1000</v>
      </c>
      <c r="G37" s="20">
        <v>0</v>
      </c>
      <c r="H37" s="20">
        <f>F37+G37</f>
        <v>1000</v>
      </c>
      <c r="I37" s="64" t="s">
        <v>46</v>
      </c>
      <c r="J37" s="71"/>
    </row>
    <row r="38" s="1" customFormat="1" ht="25" customHeight="1" spans="1:10">
      <c r="A38" s="16"/>
      <c r="B38" s="17"/>
      <c r="C38" s="18"/>
      <c r="D38" s="16"/>
      <c r="E38" s="18"/>
      <c r="F38" s="20">
        <v>0</v>
      </c>
      <c r="G38" s="20">
        <f>SUM(2000-750-115)</f>
        <v>1135</v>
      </c>
      <c r="H38" s="20">
        <f>F38+G38</f>
        <v>1135</v>
      </c>
      <c r="I38" s="64" t="s">
        <v>47</v>
      </c>
      <c r="J38" s="71"/>
    </row>
    <row r="39" s="1" customFormat="1" ht="25" customHeight="1" spans="1:10">
      <c r="A39" s="16"/>
      <c r="B39" s="17"/>
      <c r="C39" s="18"/>
      <c r="D39" s="16"/>
      <c r="E39" s="18"/>
      <c r="F39" s="20">
        <v>800</v>
      </c>
      <c r="G39" s="20">
        <v>0</v>
      </c>
      <c r="H39" s="20">
        <f>F39+G39</f>
        <v>800</v>
      </c>
      <c r="I39" s="64" t="s">
        <v>48</v>
      </c>
      <c r="J39" s="71"/>
    </row>
    <row r="40" s="2" customFormat="1" ht="25" customHeight="1" spans="1:10">
      <c r="A40" s="16"/>
      <c r="B40" s="17"/>
      <c r="C40" s="18"/>
      <c r="D40" s="16"/>
      <c r="E40" s="18"/>
      <c r="F40" s="20">
        <v>0</v>
      </c>
      <c r="G40" s="20">
        <v>234</v>
      </c>
      <c r="H40" s="20">
        <f>F40+G40</f>
        <v>234</v>
      </c>
      <c r="I40" s="64" t="s">
        <v>49</v>
      </c>
      <c r="J40" s="71"/>
    </row>
    <row r="41" s="2" customFormat="1" ht="25" customHeight="1" spans="1:10">
      <c r="A41" s="16"/>
      <c r="B41" s="17"/>
      <c r="C41" s="18"/>
      <c r="D41" s="16"/>
      <c r="E41" s="18"/>
      <c r="F41" s="20">
        <v>4960</v>
      </c>
      <c r="G41" s="20">
        <v>0</v>
      </c>
      <c r="H41" s="20">
        <f>F41+G41</f>
        <v>4960</v>
      </c>
      <c r="I41" s="64" t="s">
        <v>50</v>
      </c>
      <c r="J41" s="71"/>
    </row>
    <row r="42" s="2" customFormat="1" ht="25" customHeight="1" spans="1:10">
      <c r="A42" s="16"/>
      <c r="B42" s="43" t="s">
        <v>51</v>
      </c>
      <c r="C42" s="44">
        <f>SUM(C31)</f>
        <v>20000</v>
      </c>
      <c r="D42" s="45">
        <f>SUM(D31)</f>
        <v>1</v>
      </c>
      <c r="E42" s="44">
        <f>SUM(E31)</f>
        <v>20000</v>
      </c>
      <c r="F42" s="46">
        <f>SUM(F31:F41)</f>
        <v>15101.2</v>
      </c>
      <c r="G42" s="46">
        <f>SUM(G31:G41)</f>
        <v>3539.95</v>
      </c>
      <c r="H42" s="46">
        <f>SUM(H31:H41)</f>
        <v>18641.15</v>
      </c>
      <c r="I42" s="72"/>
      <c r="J42" s="70"/>
    </row>
    <row r="43" s="1" customFormat="1" ht="25" customHeight="1" spans="1:10">
      <c r="A43" s="24"/>
      <c r="B43" s="25" t="s">
        <v>52</v>
      </c>
      <c r="C43" s="26">
        <f t="shared" ref="C43:H43" si="12">SUM(C42,C29,C27,C25,C23,C21,C18,C15,C13,C10)</f>
        <v>20000</v>
      </c>
      <c r="D43" s="26">
        <f t="shared" si="12"/>
        <v>1</v>
      </c>
      <c r="E43" s="26">
        <f t="shared" si="12"/>
        <v>20000</v>
      </c>
      <c r="F43" s="26">
        <f>SUM(F42,F29,F27,F25,F23,F21,F18,F15,F13,F10)</f>
        <v>15101.2</v>
      </c>
      <c r="G43" s="26">
        <f>SUM(G42,G29,G27,G25,G23,G21,G18,G15,G13,G10)</f>
        <v>3552.75</v>
      </c>
      <c r="H43" s="26">
        <f>SUM(H42,H29,H27,H25,H23,H21,H18,H15,H13,H10)</f>
        <v>18653.95</v>
      </c>
      <c r="I43" s="60"/>
      <c r="J43" s="73"/>
    </row>
    <row r="44" s="1" customFormat="1" ht="25" customHeight="1" spans="1:5">
      <c r="A44" s="3"/>
      <c r="C44" s="4"/>
      <c r="D44" s="5"/>
      <c r="E44" s="5"/>
    </row>
    <row r="45" s="1" customFormat="1" ht="25" customHeight="1" spans="1:5">
      <c r="A45" s="3"/>
      <c r="C45" s="4"/>
      <c r="D45" s="5"/>
      <c r="E45" s="5"/>
    </row>
    <row r="46" s="1" customFormat="1" ht="25" customHeight="1" spans="1:5">
      <c r="A46" s="3"/>
      <c r="C46" s="4"/>
      <c r="D46" s="5"/>
      <c r="E46" s="5"/>
    </row>
    <row r="47" s="1" customFormat="1" ht="25" customHeight="1" spans="1:9">
      <c r="A47" s="47" t="s">
        <v>53</v>
      </c>
      <c r="B47" s="48"/>
      <c r="C47" s="49" t="s">
        <v>54</v>
      </c>
      <c r="D47" s="49"/>
      <c r="E47" s="49" t="s">
        <v>55</v>
      </c>
      <c r="F47" s="50"/>
      <c r="G47" s="50" t="s">
        <v>56</v>
      </c>
      <c r="H47" s="50"/>
      <c r="I47" s="74" t="s">
        <v>57</v>
      </c>
    </row>
    <row r="48" s="1" customFormat="1" ht="25" customHeight="1" spans="1:9">
      <c r="A48" s="51">
        <f>E43</f>
        <v>20000</v>
      </c>
      <c r="B48" s="52"/>
      <c r="C48" s="53">
        <f>H43</f>
        <v>18653.95</v>
      </c>
      <c r="D48" s="53"/>
      <c r="E48" s="53">
        <f>F43</f>
        <v>15101.2</v>
      </c>
      <c r="F48" s="52"/>
      <c r="G48" s="52">
        <f>G43</f>
        <v>3552.75</v>
      </c>
      <c r="H48" s="52"/>
      <c r="I48" s="75">
        <f>A48-C48</f>
        <v>1346.05</v>
      </c>
    </row>
    <row r="49" s="1" customFormat="1" ht="25" customHeight="1" spans="1:5">
      <c r="A49" s="3"/>
      <c r="C49" s="4"/>
      <c r="D49" s="5"/>
      <c r="E49" s="5"/>
    </row>
    <row r="50" s="1" customFormat="1" ht="25" customHeight="1" spans="1:9">
      <c r="A50" s="54" t="s">
        <v>58</v>
      </c>
      <c r="B50" s="2"/>
      <c r="C50" s="55" t="s">
        <v>59</v>
      </c>
      <c r="D50" s="56"/>
      <c r="E50" s="56" t="s">
        <v>60</v>
      </c>
      <c r="F50" s="54"/>
      <c r="G50" s="54" t="s">
        <v>61</v>
      </c>
      <c r="H50" s="54"/>
      <c r="I50" s="2"/>
    </row>
  </sheetData>
  <mergeCells count="52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6:A17"/>
    <mergeCell ref="A19:A20"/>
    <mergeCell ref="A31:A39"/>
    <mergeCell ref="A40:A42"/>
    <mergeCell ref="B6:B7"/>
    <mergeCell ref="B8:B9"/>
    <mergeCell ref="B11:B12"/>
    <mergeCell ref="B16:B17"/>
    <mergeCell ref="B19:B20"/>
    <mergeCell ref="B31:B41"/>
    <mergeCell ref="C8:C9"/>
    <mergeCell ref="C11:C12"/>
    <mergeCell ref="C16:C17"/>
    <mergeCell ref="C19:C20"/>
    <mergeCell ref="C31:C41"/>
    <mergeCell ref="D8:D9"/>
    <mergeCell ref="D11:D12"/>
    <mergeCell ref="D16:D17"/>
    <mergeCell ref="D19:D20"/>
    <mergeCell ref="D31:D41"/>
    <mergeCell ref="E8:E9"/>
    <mergeCell ref="E11:E12"/>
    <mergeCell ref="E16:E17"/>
    <mergeCell ref="E19:E20"/>
    <mergeCell ref="E31:E41"/>
    <mergeCell ref="J4:J5"/>
    <mergeCell ref="J6:J7"/>
    <mergeCell ref="J8:J10"/>
    <mergeCell ref="J11:J13"/>
    <mergeCell ref="J14:J15"/>
    <mergeCell ref="J16:J18"/>
    <mergeCell ref="J19:J21"/>
    <mergeCell ref="J22:J23"/>
    <mergeCell ref="J24:J25"/>
    <mergeCell ref="J26:J27"/>
    <mergeCell ref="J28:J29"/>
    <mergeCell ref="J31:J42"/>
    <mergeCell ref="H4:I5"/>
  </mergeCells>
  <pageMargins left="0.75" right="0.75" top="1" bottom="1" header="0.5" footer="0.5"/>
  <pageSetup paperSize="9" scale="4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topLeftCell="A33" workbookViewId="0">
      <selection activeCell="Y11" sqref="Y1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AR113" sqref="AR113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43" sqref="L43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X20" sqref="X20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Q2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2024-08-07T07:05:19Z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1A9F1B7B28B24C45A07953C6239E7488_13</vt:lpwstr>
  </property>
  <property fmtid="{D5CDD505-2E9C-101B-9397-08002B2CF9AE}" pid="3" name="KSOProductBuildVer">
    <vt:lpwstr>2052-12.1.0.16929</vt:lpwstr>
  </property>
</Properties>
</file>