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212月\采购结算\"/>
    </mc:Choice>
  </mc:AlternateContent>
  <xr:revisionPtr revIDLastSave="0" documentId="13_ncr:1_{AC523410-8834-44A2-847B-DA2A0B092CC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2022年12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8" i="2" l="1"/>
  <c r="K48" i="2"/>
  <c r="J48" i="2"/>
  <c r="Q47" i="2"/>
  <c r="P47" i="2"/>
  <c r="R47" i="2" s="1"/>
  <c r="O47" i="2"/>
  <c r="N47" i="2"/>
  <c r="Q46" i="2"/>
  <c r="N46" i="2"/>
  <c r="O46" i="2" s="1"/>
  <c r="N45" i="2"/>
  <c r="P45" i="2" s="1"/>
  <c r="P44" i="2"/>
  <c r="R44" i="2" s="1"/>
  <c r="O44" i="2"/>
  <c r="N44" i="2"/>
  <c r="Q44" i="2" s="1"/>
  <c r="Q43" i="2"/>
  <c r="P43" i="2"/>
  <c r="R43" i="2" s="1"/>
  <c r="O43" i="2"/>
  <c r="N43" i="2"/>
  <c r="Q42" i="2"/>
  <c r="N42" i="2"/>
  <c r="O42" i="2" s="1"/>
  <c r="N41" i="2"/>
  <c r="P41" i="2" s="1"/>
  <c r="P40" i="2"/>
  <c r="O40" i="2"/>
  <c r="N40" i="2"/>
  <c r="Q40" i="2" s="1"/>
  <c r="Q39" i="2"/>
  <c r="P39" i="2"/>
  <c r="R39" i="2" s="1"/>
  <c r="O39" i="2"/>
  <c r="N39" i="2"/>
  <c r="Q38" i="2"/>
  <c r="N38" i="2"/>
  <c r="O38" i="2" s="1"/>
  <c r="N37" i="2"/>
  <c r="P37" i="2" s="1"/>
  <c r="P36" i="2"/>
  <c r="R36" i="2" s="1"/>
  <c r="O36" i="2"/>
  <c r="N36" i="2"/>
  <c r="Q36" i="2" s="1"/>
  <c r="Q35" i="2"/>
  <c r="P35" i="2"/>
  <c r="R35" i="2" s="1"/>
  <c r="O35" i="2"/>
  <c r="N35" i="2"/>
  <c r="Q34" i="2"/>
  <c r="N34" i="2"/>
  <c r="O34" i="2" s="1"/>
  <c r="N33" i="2"/>
  <c r="P33" i="2" s="1"/>
  <c r="P32" i="2"/>
  <c r="O32" i="2"/>
  <c r="N32" i="2"/>
  <c r="Q32" i="2" s="1"/>
  <c r="Q31" i="2"/>
  <c r="P31" i="2"/>
  <c r="R31" i="2" s="1"/>
  <c r="O31" i="2"/>
  <c r="N31" i="2"/>
  <c r="Q30" i="2"/>
  <c r="N30" i="2"/>
  <c r="O30" i="2" s="1"/>
  <c r="N29" i="2"/>
  <c r="P29" i="2" s="1"/>
  <c r="P28" i="2"/>
  <c r="R28" i="2" s="1"/>
  <c r="O28" i="2"/>
  <c r="N28" i="2"/>
  <c r="Q28" i="2" s="1"/>
  <c r="Q27" i="2"/>
  <c r="P27" i="2"/>
  <c r="R27" i="2" s="1"/>
  <c r="O27" i="2"/>
  <c r="N27" i="2"/>
  <c r="Q26" i="2"/>
  <c r="N26" i="2"/>
  <c r="O26" i="2" s="1"/>
  <c r="N25" i="2"/>
  <c r="P25" i="2" s="1"/>
  <c r="P24" i="2"/>
  <c r="O24" i="2"/>
  <c r="N24" i="2"/>
  <c r="Q24" i="2" s="1"/>
  <c r="Q23" i="2"/>
  <c r="P23" i="2"/>
  <c r="R23" i="2" s="1"/>
  <c r="O23" i="2"/>
  <c r="N23" i="2"/>
  <c r="Q22" i="2"/>
  <c r="N22" i="2"/>
  <c r="O22" i="2" s="1"/>
  <c r="N21" i="2"/>
  <c r="P21" i="2" s="1"/>
  <c r="P20" i="2"/>
  <c r="R20" i="2" s="1"/>
  <c r="O20" i="2"/>
  <c r="N20" i="2"/>
  <c r="Q20" i="2" s="1"/>
  <c r="Q19" i="2"/>
  <c r="P19" i="2"/>
  <c r="R19" i="2" s="1"/>
  <c r="O19" i="2"/>
  <c r="N19" i="2"/>
  <c r="Q18" i="2"/>
  <c r="N18" i="2"/>
  <c r="O18" i="2" s="1"/>
  <c r="N17" i="2"/>
  <c r="P17" i="2" s="1"/>
  <c r="P16" i="2"/>
  <c r="O16" i="2"/>
  <c r="N16" i="2"/>
  <c r="Q16" i="2" s="1"/>
  <c r="Q15" i="2"/>
  <c r="P15" i="2"/>
  <c r="R15" i="2" s="1"/>
  <c r="O15" i="2"/>
  <c r="N15" i="2"/>
  <c r="Q14" i="2"/>
  <c r="N14" i="2"/>
  <c r="O14" i="2" s="1"/>
  <c r="N13" i="2"/>
  <c r="P13" i="2" s="1"/>
  <c r="P12" i="2"/>
  <c r="R12" i="2" s="1"/>
  <c r="O12" i="2"/>
  <c r="N12" i="2"/>
  <c r="Q12" i="2" s="1"/>
  <c r="Q11" i="2"/>
  <c r="P11" i="2"/>
  <c r="R11" i="2" s="1"/>
  <c r="O11" i="2"/>
  <c r="N11" i="2"/>
  <c r="Q10" i="2"/>
  <c r="N10" i="2"/>
  <c r="O10" i="2" s="1"/>
  <c r="N9" i="2"/>
  <c r="P9" i="2" s="1"/>
  <c r="P8" i="2"/>
  <c r="O8" i="2"/>
  <c r="N8" i="2"/>
  <c r="Q8" i="2" s="1"/>
  <c r="Q7" i="2"/>
  <c r="P7" i="2"/>
  <c r="R7" i="2" s="1"/>
  <c r="O7" i="2"/>
  <c r="N7" i="2"/>
  <c r="Q6" i="2"/>
  <c r="N6" i="2"/>
  <c r="O6" i="2" s="1"/>
  <c r="N5" i="2"/>
  <c r="P5" i="2" s="1"/>
  <c r="P4" i="2"/>
  <c r="R4" i="2" s="1"/>
  <c r="O4" i="2"/>
  <c r="N4" i="2"/>
  <c r="Q4" i="2" s="1"/>
  <c r="Q3" i="2"/>
  <c r="P3" i="2"/>
  <c r="R3" i="2" s="1"/>
  <c r="O3" i="2"/>
  <c r="N3" i="2"/>
  <c r="Q2" i="2"/>
  <c r="N2" i="2"/>
  <c r="N48" i="2" s="1"/>
  <c r="L4" i="1"/>
  <c r="K4" i="1"/>
  <c r="J4" i="1"/>
  <c r="N3" i="1"/>
  <c r="P3" i="1" s="1"/>
  <c r="P2" i="1"/>
  <c r="P4" i="1" s="1"/>
  <c r="O2" i="1"/>
  <c r="N2" i="1"/>
  <c r="Q2" i="1" s="1"/>
  <c r="R13" i="2" l="1"/>
  <c r="R21" i="2"/>
  <c r="R45" i="2"/>
  <c r="O4" i="1"/>
  <c r="R8" i="2"/>
  <c r="R16" i="2"/>
  <c r="R24" i="2"/>
  <c r="R32" i="2"/>
  <c r="R40" i="2"/>
  <c r="O3" i="1"/>
  <c r="O5" i="2"/>
  <c r="R2" i="1"/>
  <c r="Q3" i="1"/>
  <c r="Q4" i="1" s="1"/>
  <c r="P2" i="2"/>
  <c r="Q5" i="2"/>
  <c r="Q48" i="2" s="1"/>
  <c r="P6" i="2"/>
  <c r="R6" i="2" s="1"/>
  <c r="Q9" i="2"/>
  <c r="R9" i="2" s="1"/>
  <c r="P10" i="2"/>
  <c r="R10" i="2" s="1"/>
  <c r="Q13" i="2"/>
  <c r="P14" i="2"/>
  <c r="R14" i="2" s="1"/>
  <c r="Q17" i="2"/>
  <c r="R17" i="2" s="1"/>
  <c r="P18" i="2"/>
  <c r="R18" i="2" s="1"/>
  <c r="Q21" i="2"/>
  <c r="P22" i="2"/>
  <c r="R22" i="2" s="1"/>
  <c r="Q25" i="2"/>
  <c r="R25" i="2" s="1"/>
  <c r="P26" i="2"/>
  <c r="R26" i="2" s="1"/>
  <c r="Q29" i="2"/>
  <c r="R29" i="2" s="1"/>
  <c r="P30" i="2"/>
  <c r="R30" i="2" s="1"/>
  <c r="Q33" i="2"/>
  <c r="R33" i="2" s="1"/>
  <c r="P34" i="2"/>
  <c r="R34" i="2" s="1"/>
  <c r="Q37" i="2"/>
  <c r="R37" i="2" s="1"/>
  <c r="P38" i="2"/>
  <c r="R38" i="2" s="1"/>
  <c r="Q41" i="2"/>
  <c r="R41" i="2" s="1"/>
  <c r="P42" i="2"/>
  <c r="R42" i="2" s="1"/>
  <c r="Q45" i="2"/>
  <c r="P46" i="2"/>
  <c r="R46" i="2" s="1"/>
  <c r="N4" i="1"/>
  <c r="O9" i="2"/>
  <c r="O13" i="2"/>
  <c r="O17" i="2"/>
  <c r="O21" i="2"/>
  <c r="O25" i="2"/>
  <c r="O29" i="2"/>
  <c r="O33" i="2"/>
  <c r="O37" i="2"/>
  <c r="O41" i="2"/>
  <c r="O45" i="2"/>
  <c r="O2" i="2"/>
  <c r="O48" i="2" l="1"/>
  <c r="R3" i="1"/>
  <c r="R4" i="1" s="1"/>
  <c r="R5" i="2"/>
  <c r="R2" i="2"/>
  <c r="P48" i="2"/>
  <c r="R48" i="2" l="1"/>
</calcChain>
</file>

<file path=xl/sharedStrings.xml><?xml version="1.0" encoding="utf-8"?>
<sst xmlns="http://schemas.openxmlformats.org/spreadsheetml/2006/main" count="477" uniqueCount="137">
  <si>
    <r>
      <rPr>
        <sz val="10"/>
        <color rgb="FF000000"/>
        <rFont val="Calibri"/>
        <family val="2"/>
      </rPr>
      <t xml:space="preserve">金红兰
</t>
    </r>
    <r>
      <rPr>
        <sz val="10"/>
        <color rgb="FFF54A45"/>
        <rFont val="Calibri"/>
        <family val="2"/>
      </rPr>
      <t>（样例）</t>
    </r>
  </si>
  <si>
    <r>
      <rPr>
        <sz val="10"/>
        <color rgb="FF000000"/>
        <rFont val="Calibri"/>
        <family val="2"/>
      </rPr>
      <t xml:space="preserve">刘志强
</t>
    </r>
    <r>
      <rPr>
        <sz val="10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</si>
  <si>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</si>
  <si>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</si>
  <si>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</si>
  <si>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</si>
  <si>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</si>
  <si>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</si>
  <si>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</si>
  <si>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</si>
  <si>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</si>
  <si>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</si>
  <si>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</si>
  <si>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</si>
  <si>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</si>
  <si>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</si>
  <si>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</si>
  <si>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</si>
  <si>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可抵扣税额
（开专票的情况下，票面的税额）</t>
  </si>
  <si>
    <t>不可抵扣金额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</si>
  <si>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</si>
  <si>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</si>
  <si>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</si>
  <si>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</si>
  <si>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</si>
  <si>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</si>
  <si>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</si>
  <si>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</si>
  <si>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</si>
  <si>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</si>
  <si>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</si>
  <si>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</si>
  <si>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</si>
  <si>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</si>
  <si>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</si>
  <si>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</si>
  <si>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</si>
  <si>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发票抬头</t>
  </si>
  <si>
    <t>刘志强</t>
  </si>
  <si>
    <t>周盛</t>
  </si>
  <si>
    <t>TV1N1587747846004555776</t>
  </si>
  <si>
    <t>胡玮</t>
  </si>
  <si>
    <t>TV1N1595357975756144640</t>
  </si>
  <si>
    <t>高利军</t>
  </si>
  <si>
    <t>TV1N1594703362166079488</t>
  </si>
  <si>
    <t>薄汉超</t>
  </si>
  <si>
    <t>TV1N1598262642794418176</t>
  </si>
  <si>
    <t>周橼媛</t>
  </si>
  <si>
    <t>TV1N1592061609596162048</t>
  </si>
  <si>
    <t>赵璇</t>
  </si>
  <si>
    <t>TV1N1590661812565712896</t>
  </si>
  <si>
    <t>綦文博</t>
  </si>
  <si>
    <t>TV1N1598157591220404224</t>
  </si>
  <si>
    <t>李林轩</t>
  </si>
  <si>
    <t>TV1N1598633985591521280</t>
  </si>
  <si>
    <t>陈思彤</t>
  </si>
  <si>
    <t>TV1N1600036749903118336</t>
  </si>
  <si>
    <t>英国</t>
  </si>
  <si>
    <t>已送签</t>
  </si>
  <si>
    <t>梁翔宇</t>
  </si>
  <si>
    <t>TV1N1599689547439800320</t>
  </si>
  <si>
    <t>黄祎幸</t>
  </si>
  <si>
    <t>TV1N1599974913048690688</t>
  </si>
  <si>
    <t>转移签</t>
  </si>
  <si>
    <t>文艺</t>
  </si>
  <si>
    <t>TV1N1600332507973988352</t>
  </si>
  <si>
    <t>深圳</t>
  </si>
  <si>
    <t>已预约</t>
  </si>
  <si>
    <t>钟乐</t>
  </si>
  <si>
    <t>TV1N1597581165643538432</t>
  </si>
  <si>
    <t>闫怡君</t>
  </si>
  <si>
    <t>TV1N1590326184795848704</t>
  </si>
  <si>
    <t>宣然</t>
  </si>
  <si>
    <t>TV1N1600702943198998528</t>
  </si>
  <si>
    <t>苏星宇</t>
  </si>
  <si>
    <t>TV1N1600075508866658304</t>
  </si>
  <si>
    <t>唐娟</t>
  </si>
  <si>
    <t>TV1N1600775092353904640</t>
  </si>
  <si>
    <t>@徐碧琪</t>
  </si>
  <si>
    <t>工号：7166763</t>
  </si>
  <si>
    <t>法国</t>
  </si>
  <si>
    <t>翻译</t>
  </si>
  <si>
    <t>翻译费</t>
  </si>
  <si>
    <t>梁程</t>
  </si>
  <si>
    <t>TV1N1602854466897235968</t>
  </si>
  <si>
    <t>张一然</t>
  </si>
  <si>
    <t>TV1N1595999705488670720</t>
  </si>
  <si>
    <t>陈羽</t>
  </si>
  <si>
    <t>TV1N1597582726876708864</t>
  </si>
  <si>
    <t>尚豪</t>
  </si>
  <si>
    <t>TV1N1602208030576738304</t>
  </si>
  <si>
    <t>王润泽</t>
  </si>
  <si>
    <t>TV1N1602151076512727040</t>
  </si>
  <si>
    <t>埃及</t>
  </si>
  <si>
    <t>包签</t>
  </si>
  <si>
    <t>受理中</t>
  </si>
  <si>
    <t>仝亮</t>
  </si>
  <si>
    <t>TV1N1602157321458208768</t>
  </si>
  <si>
    <t>刘馨</t>
  </si>
  <si>
    <t>TV1N1602150047918428160</t>
  </si>
  <si>
    <t>杨靖</t>
  </si>
  <si>
    <t>TV1N1602205609343422464</t>
  </si>
  <si>
    <t>蔡睿洁</t>
  </si>
  <si>
    <t>TV1N1601840209631948800</t>
  </si>
  <si>
    <t>曹张文</t>
  </si>
  <si>
    <t>TV1N1602497669699047424</t>
  </si>
  <si>
    <t>高之浩</t>
  </si>
  <si>
    <t>TV1N1588487200088002560</t>
  </si>
  <si>
    <t>常同宇</t>
  </si>
  <si>
    <t>TV1N1602149006435074048</t>
  </si>
  <si>
    <t>西班牙</t>
  </si>
  <si>
    <t>韩昆彤</t>
  </si>
  <si>
    <t>TV1N1597774736325738496</t>
  </si>
  <si>
    <t>金红兰</t>
  </si>
  <si>
    <t>赵一桥</t>
  </si>
  <si>
    <t>TV1N1597140644164829184</t>
  </si>
  <si>
    <t>李嗣振</t>
  </si>
  <si>
    <t>TV1N1605187147374968832</t>
  </si>
  <si>
    <t>落地签</t>
  </si>
  <si>
    <t>石贝多</t>
  </si>
  <si>
    <t>TV1N1604893553233629184</t>
  </si>
  <si>
    <t>王晓彤</t>
  </si>
  <si>
    <t>TV1N1604891863038099456</t>
  </si>
  <si>
    <t>TV1N1590329165163356160</t>
  </si>
  <si>
    <t>交通费</t>
  </si>
  <si>
    <t>TV1N1600074372445155328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</si>
  <si>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</si>
  <si>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</si>
  <si>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</si>
  <si>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</si>
  <si>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</si>
  <si>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</si>
  <si>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祝赫</t>
  </si>
  <si>
    <t>TV1N1605776038717194240</t>
  </si>
  <si>
    <t>广州</t>
  </si>
  <si>
    <t>陈冠桥</t>
  </si>
  <si>
    <t>TV1N1606216908318781440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</si>
</sst>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color theme="1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0"/>
      <color rgb="FFFFFFFF"/>
      <name val="等线"/>
      <family val="2"/>
      <scheme val="minor"/>
    </font>
    <font>
      <sz val="10"/>
      <color rgb="FFFFFFFF"/>
      <name val="等线"/>
      <family val="2"/>
      <scheme val="minor"/>
    </font>
    <font>
      <sz val="10"/>
      <color rgb="FFFFFFFF"/>
      <name val="等线"/>
      <family val="2"/>
      <scheme val="minor"/>
    </font>
    <font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1F2329"/>
      <name val="等线"/>
      <family val="2"/>
      <scheme val="minor"/>
    </font>
    <font>
      <sz val="10"/>
      <color rgb="FF1F2329"/>
      <name val="等线"/>
      <family val="2"/>
      <scheme val="minor"/>
    </font>
    <font>
      <sz val="10"/>
      <color rgb="FF000000"/>
      <name val="等线"/>
      <family val="2"/>
      <scheme val="minor"/>
    </font>
    <font>
      <sz val="10"/>
      <color rgb="FFFFFFFF"/>
      <name val="等线"/>
      <family val="2"/>
      <scheme val="minor"/>
    </font>
    <font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sz val="10"/>
      <color rgb="FF1F2329"/>
      <name val="等线"/>
      <family val="2"/>
      <scheme val="minor"/>
    </font>
    <font>
      <sz val="10"/>
      <color rgb="FF1F2329"/>
      <name val="等线"/>
      <family val="2"/>
      <scheme val="minor"/>
    </font>
    <font>
      <b/>
      <sz val="10"/>
      <color rgb="FFFFF258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b/>
      <sz val="10"/>
      <color rgb="FFFFFFFF"/>
      <name val="等线"/>
      <family val="2"/>
      <scheme val="minor"/>
    </font>
    <font>
      <sz val="10"/>
      <color rgb="FF000000"/>
      <name val="Calibri"/>
      <family val="2"/>
    </font>
    <font>
      <sz val="10"/>
      <color rgb="FFF54A45"/>
      <name val="Calibri"/>
      <family val="2"/>
    </font>
    <font>
      <sz val="9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DE7802"/>
      </patternFill>
    </fill>
    <fill>
      <patternFill patternType="solid">
        <fgColor rgb="FF8EE085"/>
      </patternFill>
    </fill>
    <fill>
      <patternFill patternType="solid">
        <fgColor rgb="FFDC9B04"/>
      </patternFill>
    </fill>
    <fill>
      <patternFill patternType="solid">
        <fgColor rgb="FFF76964"/>
      </patternFill>
    </fill>
    <fill>
      <patternFill patternType="solid">
        <fgColor rgb="FF049FD7"/>
      </patternFill>
    </fill>
    <fill>
      <patternFill patternType="solid">
        <fgColor rgb="FF186010"/>
      </patternFill>
    </fill>
    <fill>
      <patternFill patternType="solid">
        <fgColor rgb="FFFFF258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F76964"/>
      </patternFill>
    </fill>
    <fill>
      <patternFill patternType="solid">
        <fgColor rgb="FF049FD7"/>
      </patternFill>
    </fill>
    <fill>
      <patternFill patternType="solid">
        <fgColor rgb="FF186010"/>
      </patternFill>
    </fill>
    <fill>
      <patternFill patternType="solid">
        <fgColor rgb="FFDC9B04"/>
      </patternFill>
    </fill>
    <fill>
      <patternFill patternType="solid">
        <fgColor rgb="FFDE7802"/>
      </patternFill>
    </fill>
    <fill>
      <patternFill patternType="solid">
        <fgColor rgb="FF7EDAFB"/>
      </patternFill>
    </fill>
    <fill>
      <patternFill patternType="solid">
        <fgColor rgb="FF8EE085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4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20" fillId="0" borderId="20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0" fontId="23" fillId="13" borderId="23" xfId="0" applyFont="1" applyFill="1" applyBorder="1" applyAlignment="1">
      <alignment horizontal="center" vertical="center" wrapText="1"/>
    </xf>
    <xf numFmtId="2" fontId="24" fillId="0" borderId="24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14" borderId="26" xfId="0" applyFont="1" applyFill="1" applyBorder="1" applyAlignment="1">
      <alignment horizontal="center" vertical="center"/>
    </xf>
    <xf numFmtId="0" fontId="27" fillId="15" borderId="27" xfId="0" applyFont="1" applyFill="1" applyBorder="1" applyAlignment="1">
      <alignment horizontal="right" vertical="center"/>
    </xf>
    <xf numFmtId="0" fontId="28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right" vertical="center"/>
    </xf>
    <xf numFmtId="0" fontId="30" fillId="0" borderId="30" xfId="0" applyFont="1" applyBorder="1" applyAlignment="1">
      <alignment horizontal="center" vertical="center"/>
    </xf>
    <xf numFmtId="2" fontId="31" fillId="0" borderId="31" xfId="0" applyNumberFormat="1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3" fillId="16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27" fillId="15" borderId="27" xfId="0" applyFont="1" applyFill="1" applyBorder="1" applyAlignment="1">
      <alignment horizontal="right" vertical="center"/>
    </xf>
    <xf numFmtId="0" fontId="26" fillId="14" borderId="26" xfId="0" applyFont="1" applyFill="1" applyBorder="1" applyAlignment="1">
      <alignment horizontal="center" vertical="center"/>
    </xf>
    <xf numFmtId="0" fontId="39" fillId="22" borderId="39" xfId="0" applyFont="1" applyFill="1" applyBorder="1" applyAlignment="1">
      <alignment horizontal="center" vertical="center" wrapText="1"/>
    </xf>
    <xf numFmtId="0" fontId="35" fillId="18" borderId="35" xfId="0" applyFont="1" applyFill="1" applyBorder="1" applyAlignment="1">
      <alignment horizontal="center" vertical="center" wrapText="1"/>
    </xf>
    <xf numFmtId="0" fontId="40" fillId="23" borderId="40" xfId="0" applyFont="1" applyFill="1" applyBorder="1" applyAlignment="1">
      <alignment horizontal="center" vertical="center" wrapText="1"/>
    </xf>
    <xf numFmtId="0" fontId="36" fillId="19" borderId="36" xfId="0" applyFont="1" applyFill="1" applyBorder="1" applyAlignment="1">
      <alignment horizontal="center" vertical="center" wrapText="1"/>
    </xf>
    <xf numFmtId="0" fontId="37" fillId="20" borderId="37" xfId="0" applyFont="1" applyFill="1" applyBorder="1" applyAlignment="1">
      <alignment horizontal="center" vertical="center" wrapText="1"/>
    </xf>
    <xf numFmtId="0" fontId="34" fillId="17" borderId="34" xfId="0" applyFont="1" applyFill="1" applyBorder="1" applyAlignment="1">
      <alignment horizontal="center" vertical="center" wrapText="1"/>
    </xf>
    <xf numFmtId="0" fontId="38" fillId="21" borderId="38" xfId="0" applyFont="1" applyFill="1" applyBorder="1" applyAlignment="1">
      <alignment horizontal="center" vertical="center" wrapText="1"/>
    </xf>
    <xf numFmtId="0" fontId="26" fillId="14" borderId="2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E7AC-FCEB-4497-B333-81C9209ED961}"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10" t="s">
        <v>2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1" t="s">
        <v>11</v>
      </c>
      <c r="K1" s="16" t="s">
        <v>12</v>
      </c>
      <c r="L1" s="13" t="s">
        <v>13</v>
      </c>
      <c r="M1" s="13" t="s">
        <v>14</v>
      </c>
      <c r="N1" s="17" t="s">
        <v>15</v>
      </c>
      <c r="O1" s="14" t="s">
        <v>16</v>
      </c>
      <c r="P1" s="15" t="s">
        <v>17</v>
      </c>
      <c r="Q1" s="12" t="s">
        <v>18</v>
      </c>
      <c r="R1" s="12" t="s">
        <v>19</v>
      </c>
      <c r="S1" s="10" t="s">
        <v>20</v>
      </c>
      <c r="T1" s="10" t="s">
        <v>21</v>
      </c>
    </row>
    <row r="2" spans="1:21" ht="94.95" customHeight="1" x14ac:dyDescent="0.25">
      <c r="A2" s="5">
        <v>1</v>
      </c>
      <c r="B2" s="5" t="s">
        <v>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24</v>
      </c>
      <c r="H2" s="5" t="s">
        <v>26</v>
      </c>
      <c r="I2" s="5" t="s">
        <v>27</v>
      </c>
      <c r="J2" s="6">
        <v>160</v>
      </c>
      <c r="K2" s="6">
        <v>140</v>
      </c>
      <c r="L2" s="6">
        <v>580</v>
      </c>
      <c r="M2" s="5" t="s">
        <v>28</v>
      </c>
      <c r="N2" s="6">
        <f>L2*1.06</f>
        <v>614.80000000000007</v>
      </c>
      <c r="O2" s="6">
        <f>J2+K2+N2</f>
        <v>914.80000000000007</v>
      </c>
      <c r="P2" s="6">
        <f>J2+(K2+N2)*1.06</f>
        <v>960.08800000000008</v>
      </c>
      <c r="Q2" s="6">
        <f>(N2+K2)*0.06</f>
        <v>45.288000000000004</v>
      </c>
      <c r="R2" s="6">
        <f>P2-Q2</f>
        <v>914.80000000000007</v>
      </c>
      <c r="S2" s="5" t="s">
        <v>29</v>
      </c>
      <c r="T2" s="5" t="s">
        <v>30</v>
      </c>
      <c r="U2" s="18"/>
    </row>
    <row r="3" spans="1:21" ht="27.6" x14ac:dyDescent="0.25">
      <c r="A3" s="4">
        <v>2</v>
      </c>
      <c r="B3" s="2" t="s">
        <v>0</v>
      </c>
      <c r="C3" s="2" t="s">
        <v>31</v>
      </c>
      <c r="D3" s="2" t="s">
        <v>23</v>
      </c>
      <c r="E3" s="2" t="s">
        <v>32</v>
      </c>
      <c r="F3" s="2" t="s">
        <v>25</v>
      </c>
      <c r="G3" s="2" t="s">
        <v>32</v>
      </c>
      <c r="H3" s="2" t="s">
        <v>33</v>
      </c>
      <c r="I3" s="2" t="s">
        <v>34</v>
      </c>
      <c r="J3" s="3">
        <v>910</v>
      </c>
      <c r="K3" s="3">
        <v>150</v>
      </c>
      <c r="L3" s="3">
        <v>15</v>
      </c>
      <c r="M3" s="4" t="s">
        <v>35</v>
      </c>
      <c r="N3" s="6">
        <f>L3*1.06</f>
        <v>15.9</v>
      </c>
      <c r="O3" s="3">
        <f>J3+K3+N3</f>
        <v>1075.9000000000001</v>
      </c>
      <c r="P3" s="3">
        <f>J3+(K3+N3)*1.06</f>
        <v>1085.854</v>
      </c>
      <c r="Q3" s="3">
        <f>(N3+K3)*0.06</f>
        <v>9.9540000000000006</v>
      </c>
      <c r="R3" s="3">
        <f>P3-Q3</f>
        <v>1075.9000000000001</v>
      </c>
      <c r="S3" s="5" t="s">
        <v>29</v>
      </c>
      <c r="T3" s="5" t="s">
        <v>30</v>
      </c>
      <c r="U3" s="1"/>
    </row>
    <row r="4" spans="1:21" x14ac:dyDescent="0.25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7">
        <f>J2+J3</f>
        <v>1070</v>
      </c>
      <c r="K4" s="7">
        <f>K2+K3</f>
        <v>290</v>
      </c>
      <c r="L4" s="7">
        <f>L2+L3</f>
        <v>595</v>
      </c>
      <c r="M4" s="8"/>
      <c r="N4" s="7">
        <f>N2+N3</f>
        <v>630.70000000000005</v>
      </c>
      <c r="O4" s="7">
        <f>O2+O3</f>
        <v>1990.7000000000003</v>
      </c>
      <c r="P4" s="7">
        <f>P2+P3</f>
        <v>2045.942</v>
      </c>
      <c r="Q4" s="7">
        <f>Q2+Q3</f>
        <v>55.242000000000004</v>
      </c>
      <c r="R4" s="7">
        <f>R2+R3</f>
        <v>1990.7000000000003</v>
      </c>
      <c r="S4" s="8"/>
      <c r="T4" s="8"/>
      <c r="U4" s="9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3" type="noConversion"/>
  <dataValidations count="2">
    <dataValidation type="list" allowBlank="1" showErrorMessage="1" sqref="I2:I3" xr:uid="{00000000-0002-0000-0000-000000000000}">
      <formula1>"已出签,已送签,受理中,已完成,已预约"</formula1>
    </dataValidation>
    <dataValidation type="list" allowBlank="1" showErrorMessage="1" sqref="H2:H3" xr:uid="{00000000-0002-0000-0000-000001000000}">
      <formula1>"商务,旅游,包签,转移签,翻译,照片,落地签"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8EC5-B281-4BE9-B814-3F5473C282EF}">
  <dimension ref="A1:T244"/>
  <sheetViews>
    <sheetView tabSelected="1" workbookViewId="0">
      <selection activeCell="M9" sqref="M9"/>
    </sheetView>
  </sheetViews>
  <sheetFormatPr defaultColWidth="14" defaultRowHeight="13.2" x14ac:dyDescent="0.25"/>
  <cols>
    <col min="1" max="1" width="23" customWidth="1"/>
    <col min="2" max="2" width="6" customWidth="1"/>
    <col min="3" max="3" width="15" customWidth="1"/>
    <col min="4" max="4" width="25" customWidth="1"/>
    <col min="5" max="5" width="7" customWidth="1"/>
    <col min="6" max="6" width="6" customWidth="1"/>
    <col min="7" max="7" width="9" customWidth="1"/>
    <col min="8" max="9" width="12" customWidth="1"/>
    <col min="10" max="10" width="25" customWidth="1"/>
    <col min="11" max="11" width="14" customWidth="1"/>
    <col min="12" max="12" width="19" customWidth="1"/>
    <col min="13" max="13" width="42" customWidth="1"/>
    <col min="14" max="14" width="17" customWidth="1"/>
    <col min="15" max="15" width="35" customWidth="1"/>
    <col min="16" max="16" width="43" customWidth="1"/>
    <col min="17" max="18" width="35" customWidth="1"/>
    <col min="19" max="19" width="10" customWidth="1"/>
    <col min="20" max="20" width="7" customWidth="1"/>
  </cols>
  <sheetData>
    <row r="1" spans="1:20" ht="39.6" x14ac:dyDescent="0.25">
      <c r="A1" s="32" t="s">
        <v>37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7</v>
      </c>
      <c r="G1" s="25" t="s">
        <v>8</v>
      </c>
      <c r="H1" s="25" t="s">
        <v>9</v>
      </c>
      <c r="I1" s="25" t="s">
        <v>10</v>
      </c>
      <c r="J1" s="36" t="s">
        <v>11</v>
      </c>
      <c r="K1" s="37" t="s">
        <v>12</v>
      </c>
      <c r="L1" s="38" t="s">
        <v>13</v>
      </c>
      <c r="M1" s="38" t="s">
        <v>14</v>
      </c>
      <c r="N1" s="39" t="s">
        <v>15</v>
      </c>
      <c r="O1" s="40" t="s">
        <v>16</v>
      </c>
      <c r="P1" s="41" t="s">
        <v>17</v>
      </c>
      <c r="Q1" s="42" t="s">
        <v>18</v>
      </c>
      <c r="R1" s="42" t="s">
        <v>19</v>
      </c>
      <c r="S1" s="43" t="s">
        <v>20</v>
      </c>
      <c r="T1" s="25" t="s">
        <v>21</v>
      </c>
    </row>
    <row r="2" spans="1:20" x14ac:dyDescent="0.25">
      <c r="A2" s="2"/>
      <c r="B2" s="2">
        <v>1</v>
      </c>
      <c r="C2" s="2" t="s">
        <v>38</v>
      </c>
      <c r="D2" s="4" t="s">
        <v>22</v>
      </c>
      <c r="E2" s="2" t="s">
        <v>23</v>
      </c>
      <c r="F2" s="2" t="s">
        <v>25</v>
      </c>
      <c r="G2" s="2" t="s">
        <v>24</v>
      </c>
      <c r="H2" s="2" t="s">
        <v>26</v>
      </c>
      <c r="I2" s="2" t="s">
        <v>34</v>
      </c>
      <c r="J2" s="3">
        <v>155.62</v>
      </c>
      <c r="K2" s="19">
        <v>146</v>
      </c>
      <c r="L2" s="30"/>
      <c r="M2" s="31"/>
      <c r="N2" s="3">
        <f t="shared" ref="N2:N47" si="0">L2*1.06</f>
        <v>0</v>
      </c>
      <c r="O2" s="3">
        <f t="shared" ref="O2:O47" si="1">J2+K2+N2</f>
        <v>301.62</v>
      </c>
      <c r="P2" s="3">
        <f t="shared" ref="P2:P47" si="2">J2+(K2+N2)*1.06</f>
        <v>310.38</v>
      </c>
      <c r="Q2" s="3">
        <f t="shared" ref="Q2:Q47" si="3">(N2+K2)*0.06</f>
        <v>8.76</v>
      </c>
      <c r="R2" s="3">
        <f t="shared" ref="R2:R47" si="4">P2-Q2</f>
        <v>301.62</v>
      </c>
      <c r="S2" s="2" t="s">
        <v>29</v>
      </c>
      <c r="T2" s="2" t="s">
        <v>30</v>
      </c>
    </row>
    <row r="3" spans="1:20" x14ac:dyDescent="0.25">
      <c r="A3" s="2"/>
      <c r="B3" s="2">
        <v>2</v>
      </c>
      <c r="C3" s="2" t="s">
        <v>39</v>
      </c>
      <c r="D3" s="4" t="s">
        <v>40</v>
      </c>
      <c r="E3" s="2" t="s">
        <v>23</v>
      </c>
      <c r="F3" s="2" t="s">
        <v>25</v>
      </c>
      <c r="G3" s="2" t="s">
        <v>24</v>
      </c>
      <c r="H3" s="2" t="s">
        <v>26</v>
      </c>
      <c r="I3" s="2" t="s">
        <v>34</v>
      </c>
      <c r="J3" s="3">
        <v>158.21</v>
      </c>
      <c r="K3" s="19">
        <v>146</v>
      </c>
      <c r="L3" s="30"/>
      <c r="M3" s="20"/>
      <c r="N3" s="3">
        <f t="shared" si="0"/>
        <v>0</v>
      </c>
      <c r="O3" s="3">
        <f t="shared" si="1"/>
        <v>304.21000000000004</v>
      </c>
      <c r="P3" s="3">
        <f t="shared" si="2"/>
        <v>312.97000000000003</v>
      </c>
      <c r="Q3" s="3">
        <f t="shared" si="3"/>
        <v>8.76</v>
      </c>
      <c r="R3" s="3">
        <f t="shared" si="4"/>
        <v>304.21000000000004</v>
      </c>
      <c r="S3" s="2" t="s">
        <v>29</v>
      </c>
      <c r="T3" s="2" t="s">
        <v>30</v>
      </c>
    </row>
    <row r="4" spans="1:20" x14ac:dyDescent="0.25">
      <c r="A4" s="2"/>
      <c r="B4" s="2">
        <v>3</v>
      </c>
      <c r="C4" s="2" t="s">
        <v>41</v>
      </c>
      <c r="D4" s="4" t="s">
        <v>42</v>
      </c>
      <c r="E4" s="2" t="s">
        <v>23</v>
      </c>
      <c r="F4" s="2" t="s">
        <v>25</v>
      </c>
      <c r="G4" s="2" t="s">
        <v>24</v>
      </c>
      <c r="H4" s="2" t="s">
        <v>26</v>
      </c>
      <c r="I4" s="2" t="s">
        <v>34</v>
      </c>
      <c r="J4" s="3">
        <v>158.21</v>
      </c>
      <c r="K4" s="19">
        <v>146</v>
      </c>
      <c r="L4" s="21"/>
      <c r="M4" s="20"/>
      <c r="N4" s="3">
        <f t="shared" si="0"/>
        <v>0</v>
      </c>
      <c r="O4" s="3">
        <f t="shared" si="1"/>
        <v>304.21000000000004</v>
      </c>
      <c r="P4" s="3">
        <f t="shared" si="2"/>
        <v>312.97000000000003</v>
      </c>
      <c r="Q4" s="3">
        <f t="shared" si="3"/>
        <v>8.76</v>
      </c>
      <c r="R4" s="3">
        <f t="shared" si="4"/>
        <v>304.21000000000004</v>
      </c>
      <c r="S4" s="2" t="s">
        <v>29</v>
      </c>
      <c r="T4" s="2" t="s">
        <v>30</v>
      </c>
    </row>
    <row r="5" spans="1:20" x14ac:dyDescent="0.25">
      <c r="A5" s="2"/>
      <c r="B5" s="2">
        <v>4</v>
      </c>
      <c r="C5" s="2" t="s">
        <v>43</v>
      </c>
      <c r="D5" s="4" t="s">
        <v>44</v>
      </c>
      <c r="E5" s="2" t="s">
        <v>23</v>
      </c>
      <c r="F5" s="2" t="s">
        <v>25</v>
      </c>
      <c r="G5" s="2" t="s">
        <v>24</v>
      </c>
      <c r="H5" s="2" t="s">
        <v>26</v>
      </c>
      <c r="I5" s="2" t="s">
        <v>34</v>
      </c>
      <c r="J5" s="3">
        <v>158.21</v>
      </c>
      <c r="K5" s="19">
        <v>146</v>
      </c>
      <c r="L5" s="21"/>
      <c r="M5" s="20"/>
      <c r="N5" s="3">
        <f t="shared" si="0"/>
        <v>0</v>
      </c>
      <c r="O5" s="3">
        <f t="shared" si="1"/>
        <v>304.21000000000004</v>
      </c>
      <c r="P5" s="3">
        <f t="shared" si="2"/>
        <v>312.97000000000003</v>
      </c>
      <c r="Q5" s="3">
        <f t="shared" si="3"/>
        <v>8.76</v>
      </c>
      <c r="R5" s="3">
        <f t="shared" si="4"/>
        <v>304.21000000000004</v>
      </c>
      <c r="S5" s="2" t="s">
        <v>29</v>
      </c>
      <c r="T5" s="2" t="s">
        <v>30</v>
      </c>
    </row>
    <row r="6" spans="1:20" x14ac:dyDescent="0.25">
      <c r="A6" s="2"/>
      <c r="B6" s="2">
        <v>5</v>
      </c>
      <c r="C6" s="2" t="s">
        <v>45</v>
      </c>
      <c r="D6" s="4" t="s">
        <v>46</v>
      </c>
      <c r="E6" s="2" t="s">
        <v>23</v>
      </c>
      <c r="F6" s="2" t="s">
        <v>25</v>
      </c>
      <c r="G6" s="2" t="s">
        <v>24</v>
      </c>
      <c r="H6" s="2" t="s">
        <v>26</v>
      </c>
      <c r="I6" s="2" t="s">
        <v>34</v>
      </c>
      <c r="J6" s="3">
        <v>157.65</v>
      </c>
      <c r="K6" s="19">
        <v>146</v>
      </c>
      <c r="L6" s="21"/>
      <c r="M6" s="20"/>
      <c r="N6" s="3">
        <f t="shared" si="0"/>
        <v>0</v>
      </c>
      <c r="O6" s="3">
        <f t="shared" si="1"/>
        <v>303.64999999999998</v>
      </c>
      <c r="P6" s="3">
        <f t="shared" si="2"/>
        <v>312.41000000000003</v>
      </c>
      <c r="Q6" s="3">
        <f t="shared" si="3"/>
        <v>8.76</v>
      </c>
      <c r="R6" s="3">
        <f t="shared" si="4"/>
        <v>303.65000000000003</v>
      </c>
      <c r="S6" s="2" t="s">
        <v>29</v>
      </c>
      <c r="T6" s="2" t="s">
        <v>30</v>
      </c>
    </row>
    <row r="7" spans="1:20" x14ac:dyDescent="0.25">
      <c r="A7" s="2"/>
      <c r="B7" s="2">
        <v>6</v>
      </c>
      <c r="C7" s="2" t="s">
        <v>47</v>
      </c>
      <c r="D7" s="4" t="s">
        <v>48</v>
      </c>
      <c r="E7" s="2" t="s">
        <v>23</v>
      </c>
      <c r="F7" s="2" t="s">
        <v>25</v>
      </c>
      <c r="G7" s="2" t="s">
        <v>24</v>
      </c>
      <c r="H7" s="2" t="s">
        <v>26</v>
      </c>
      <c r="I7" s="2" t="s">
        <v>34</v>
      </c>
      <c r="J7" s="3">
        <v>157.65</v>
      </c>
      <c r="K7" s="19">
        <v>146</v>
      </c>
      <c r="L7" s="21"/>
      <c r="M7" s="20"/>
      <c r="N7" s="3">
        <f t="shared" si="0"/>
        <v>0</v>
      </c>
      <c r="O7" s="3">
        <f t="shared" si="1"/>
        <v>303.64999999999998</v>
      </c>
      <c r="P7" s="3">
        <f t="shared" si="2"/>
        <v>312.41000000000003</v>
      </c>
      <c r="Q7" s="3">
        <f t="shared" si="3"/>
        <v>8.76</v>
      </c>
      <c r="R7" s="3">
        <f t="shared" si="4"/>
        <v>303.65000000000003</v>
      </c>
      <c r="S7" s="2" t="s">
        <v>29</v>
      </c>
      <c r="T7" s="2" t="s">
        <v>30</v>
      </c>
    </row>
    <row r="8" spans="1:20" x14ac:dyDescent="0.25">
      <c r="A8" s="2"/>
      <c r="B8" s="2">
        <v>7</v>
      </c>
      <c r="C8" s="2" t="s">
        <v>49</v>
      </c>
      <c r="D8" s="4" t="s">
        <v>50</v>
      </c>
      <c r="E8" s="2" t="s">
        <v>23</v>
      </c>
      <c r="F8" s="2" t="s">
        <v>25</v>
      </c>
      <c r="G8" s="2" t="s">
        <v>24</v>
      </c>
      <c r="H8" s="2" t="s">
        <v>26</v>
      </c>
      <c r="I8" s="2" t="s">
        <v>34</v>
      </c>
      <c r="J8" s="3">
        <v>158.21</v>
      </c>
      <c r="K8" s="19">
        <v>146</v>
      </c>
      <c r="L8" s="21"/>
      <c r="M8" s="20"/>
      <c r="N8" s="3">
        <f t="shared" si="0"/>
        <v>0</v>
      </c>
      <c r="O8" s="3">
        <f t="shared" si="1"/>
        <v>304.21000000000004</v>
      </c>
      <c r="P8" s="3">
        <f t="shared" si="2"/>
        <v>312.97000000000003</v>
      </c>
      <c r="Q8" s="3">
        <f t="shared" si="3"/>
        <v>8.76</v>
      </c>
      <c r="R8" s="3">
        <f t="shared" si="4"/>
        <v>304.21000000000004</v>
      </c>
      <c r="S8" s="2" t="s">
        <v>29</v>
      </c>
      <c r="T8" s="2" t="s">
        <v>30</v>
      </c>
    </row>
    <row r="9" spans="1:20" x14ac:dyDescent="0.25">
      <c r="A9" s="2"/>
      <c r="B9" s="2">
        <v>8</v>
      </c>
      <c r="C9" s="2" t="s">
        <v>51</v>
      </c>
      <c r="D9" s="4" t="s">
        <v>52</v>
      </c>
      <c r="E9" s="2" t="s">
        <v>23</v>
      </c>
      <c r="F9" s="2" t="s">
        <v>25</v>
      </c>
      <c r="G9" s="2" t="s">
        <v>24</v>
      </c>
      <c r="H9" s="2" t="s">
        <v>26</v>
      </c>
      <c r="I9" s="2" t="s">
        <v>34</v>
      </c>
      <c r="J9" s="3">
        <v>158.21</v>
      </c>
      <c r="K9" s="19">
        <v>146</v>
      </c>
      <c r="L9" s="21"/>
      <c r="M9" s="20"/>
      <c r="N9" s="3">
        <f t="shared" si="0"/>
        <v>0</v>
      </c>
      <c r="O9" s="3">
        <f t="shared" si="1"/>
        <v>304.21000000000004</v>
      </c>
      <c r="P9" s="3">
        <f t="shared" si="2"/>
        <v>312.97000000000003</v>
      </c>
      <c r="Q9" s="3">
        <f t="shared" si="3"/>
        <v>8.76</v>
      </c>
      <c r="R9" s="3">
        <f t="shared" si="4"/>
        <v>304.21000000000004</v>
      </c>
      <c r="S9" s="2" t="s">
        <v>29</v>
      </c>
      <c r="T9" s="2" t="s">
        <v>30</v>
      </c>
    </row>
    <row r="10" spans="1:20" x14ac:dyDescent="0.25">
      <c r="A10" s="2"/>
      <c r="B10" s="2">
        <v>9</v>
      </c>
      <c r="C10" s="2" t="s">
        <v>53</v>
      </c>
      <c r="D10" s="4" t="s">
        <v>54</v>
      </c>
      <c r="E10" s="2" t="s">
        <v>23</v>
      </c>
      <c r="F10" s="2" t="s">
        <v>25</v>
      </c>
      <c r="G10" s="2" t="s">
        <v>24</v>
      </c>
      <c r="H10" s="2" t="s">
        <v>26</v>
      </c>
      <c r="I10" s="2" t="s">
        <v>34</v>
      </c>
      <c r="J10" s="3">
        <v>158.21</v>
      </c>
      <c r="K10" s="19">
        <v>146</v>
      </c>
      <c r="L10" s="21"/>
      <c r="M10" s="20"/>
      <c r="N10" s="3">
        <f t="shared" si="0"/>
        <v>0</v>
      </c>
      <c r="O10" s="3">
        <f t="shared" si="1"/>
        <v>304.21000000000004</v>
      </c>
      <c r="P10" s="3">
        <f t="shared" si="2"/>
        <v>312.97000000000003</v>
      </c>
      <c r="Q10" s="3">
        <f t="shared" si="3"/>
        <v>8.76</v>
      </c>
      <c r="R10" s="3">
        <f t="shared" si="4"/>
        <v>304.21000000000004</v>
      </c>
      <c r="S10" s="2" t="s">
        <v>29</v>
      </c>
      <c r="T10" s="2" t="s">
        <v>30</v>
      </c>
    </row>
    <row r="11" spans="1:20" x14ac:dyDescent="0.25">
      <c r="A11" s="2"/>
      <c r="B11" s="2">
        <v>10</v>
      </c>
      <c r="C11" s="2" t="s">
        <v>55</v>
      </c>
      <c r="D11" s="4" t="s">
        <v>56</v>
      </c>
      <c r="E11" s="2" t="s">
        <v>23</v>
      </c>
      <c r="F11" s="2" t="s">
        <v>25</v>
      </c>
      <c r="G11" s="2" t="s">
        <v>57</v>
      </c>
      <c r="H11" s="2" t="s">
        <v>26</v>
      </c>
      <c r="I11" s="2" t="s">
        <v>58</v>
      </c>
      <c r="J11" s="3">
        <v>887</v>
      </c>
      <c r="K11" s="3">
        <v>400</v>
      </c>
      <c r="L11" s="21"/>
      <c r="M11" s="20"/>
      <c r="N11" s="3">
        <f t="shared" si="0"/>
        <v>0</v>
      </c>
      <c r="O11" s="3">
        <f t="shared" si="1"/>
        <v>1287</v>
      </c>
      <c r="P11" s="3">
        <f t="shared" si="2"/>
        <v>1311</v>
      </c>
      <c r="Q11" s="3">
        <f t="shared" si="3"/>
        <v>24</v>
      </c>
      <c r="R11" s="3">
        <f t="shared" si="4"/>
        <v>1287</v>
      </c>
      <c r="S11" s="2" t="s">
        <v>29</v>
      </c>
      <c r="T11" s="2" t="s">
        <v>30</v>
      </c>
    </row>
    <row r="12" spans="1:20" x14ac:dyDescent="0.25">
      <c r="A12" s="2"/>
      <c r="B12" s="2">
        <v>11</v>
      </c>
      <c r="C12" s="2" t="s">
        <v>59</v>
      </c>
      <c r="D12" s="4" t="s">
        <v>60</v>
      </c>
      <c r="E12" s="2" t="s">
        <v>23</v>
      </c>
      <c r="F12" s="2" t="s">
        <v>25</v>
      </c>
      <c r="G12" s="2" t="s">
        <v>24</v>
      </c>
      <c r="H12" s="2" t="s">
        <v>26</v>
      </c>
      <c r="I12" s="2" t="s">
        <v>34</v>
      </c>
      <c r="J12" s="3">
        <v>158.21</v>
      </c>
      <c r="K12" s="19">
        <v>146</v>
      </c>
      <c r="L12" s="21"/>
      <c r="M12" s="20"/>
      <c r="N12" s="3">
        <f t="shared" si="0"/>
        <v>0</v>
      </c>
      <c r="O12" s="3">
        <f t="shared" si="1"/>
        <v>304.21000000000004</v>
      </c>
      <c r="P12" s="3">
        <f t="shared" si="2"/>
        <v>312.97000000000003</v>
      </c>
      <c r="Q12" s="3">
        <f t="shared" si="3"/>
        <v>8.76</v>
      </c>
      <c r="R12" s="3">
        <f t="shared" si="4"/>
        <v>304.21000000000004</v>
      </c>
      <c r="S12" s="2" t="s">
        <v>29</v>
      </c>
      <c r="T12" s="2" t="s">
        <v>30</v>
      </c>
    </row>
    <row r="13" spans="1:20" x14ac:dyDescent="0.25">
      <c r="A13" s="2"/>
      <c r="B13" s="2">
        <v>12</v>
      </c>
      <c r="C13" s="2" t="s">
        <v>61</v>
      </c>
      <c r="D13" s="4" t="s">
        <v>62</v>
      </c>
      <c r="E13" s="2" t="s">
        <v>23</v>
      </c>
      <c r="F13" s="2" t="s">
        <v>25</v>
      </c>
      <c r="G13" s="2" t="s">
        <v>24</v>
      </c>
      <c r="H13" s="2" t="s">
        <v>63</v>
      </c>
      <c r="I13" s="2" t="s">
        <v>34</v>
      </c>
      <c r="J13" s="3">
        <v>0</v>
      </c>
      <c r="K13" s="3">
        <v>150</v>
      </c>
      <c r="L13" s="21">
        <v>15</v>
      </c>
      <c r="M13" s="20" t="s">
        <v>35</v>
      </c>
      <c r="N13" s="3">
        <f t="shared" si="0"/>
        <v>15.9</v>
      </c>
      <c r="O13" s="3">
        <f t="shared" si="1"/>
        <v>165.9</v>
      </c>
      <c r="P13" s="3">
        <f t="shared" si="2"/>
        <v>175.85400000000001</v>
      </c>
      <c r="Q13" s="3">
        <f t="shared" si="3"/>
        <v>9.9540000000000006</v>
      </c>
      <c r="R13" s="3">
        <f t="shared" si="4"/>
        <v>165.9</v>
      </c>
      <c r="S13" s="2" t="s">
        <v>29</v>
      </c>
      <c r="T13" s="2" t="s">
        <v>30</v>
      </c>
    </row>
    <row r="14" spans="1:20" x14ac:dyDescent="0.25">
      <c r="A14" s="2"/>
      <c r="B14" s="2">
        <v>13</v>
      </c>
      <c r="C14" s="2" t="s">
        <v>64</v>
      </c>
      <c r="D14" s="4" t="s">
        <v>65</v>
      </c>
      <c r="E14" s="2" t="s">
        <v>23</v>
      </c>
      <c r="F14" s="2" t="s">
        <v>66</v>
      </c>
      <c r="G14" s="2" t="s">
        <v>57</v>
      </c>
      <c r="H14" s="2" t="s">
        <v>26</v>
      </c>
      <c r="I14" s="2" t="s">
        <v>67</v>
      </c>
      <c r="J14" s="3">
        <v>888</v>
      </c>
      <c r="K14" s="3">
        <v>400</v>
      </c>
      <c r="L14" s="21"/>
      <c r="M14" s="20"/>
      <c r="N14" s="3">
        <f t="shared" si="0"/>
        <v>0</v>
      </c>
      <c r="O14" s="3">
        <f t="shared" si="1"/>
        <v>1288</v>
      </c>
      <c r="P14" s="3">
        <f t="shared" si="2"/>
        <v>1312</v>
      </c>
      <c r="Q14" s="3">
        <f t="shared" si="3"/>
        <v>24</v>
      </c>
      <c r="R14" s="3">
        <f t="shared" si="4"/>
        <v>1288</v>
      </c>
      <c r="S14" s="2" t="s">
        <v>29</v>
      </c>
      <c r="T14" s="2" t="s">
        <v>30</v>
      </c>
    </row>
    <row r="15" spans="1:20" x14ac:dyDescent="0.25">
      <c r="A15" s="2"/>
      <c r="B15" s="2">
        <v>14</v>
      </c>
      <c r="C15" s="2" t="s">
        <v>68</v>
      </c>
      <c r="D15" s="4" t="s">
        <v>69</v>
      </c>
      <c r="E15" s="2" t="s">
        <v>23</v>
      </c>
      <c r="F15" s="2" t="s">
        <v>25</v>
      </c>
      <c r="G15" s="2" t="s">
        <v>24</v>
      </c>
      <c r="H15" s="2" t="s">
        <v>26</v>
      </c>
      <c r="I15" s="2" t="s">
        <v>34</v>
      </c>
      <c r="J15" s="3">
        <v>157.51</v>
      </c>
      <c r="K15" s="19">
        <v>146</v>
      </c>
      <c r="L15" s="21"/>
      <c r="M15" s="20"/>
      <c r="N15" s="3">
        <f t="shared" si="0"/>
        <v>0</v>
      </c>
      <c r="O15" s="3">
        <f t="shared" si="1"/>
        <v>303.51</v>
      </c>
      <c r="P15" s="3">
        <f t="shared" si="2"/>
        <v>312.27</v>
      </c>
      <c r="Q15" s="3">
        <f t="shared" si="3"/>
        <v>8.76</v>
      </c>
      <c r="R15" s="3">
        <f t="shared" si="4"/>
        <v>303.51</v>
      </c>
      <c r="S15" s="2" t="s">
        <v>29</v>
      </c>
      <c r="T15" s="2" t="s">
        <v>30</v>
      </c>
    </row>
    <row r="16" spans="1:20" x14ac:dyDescent="0.25">
      <c r="A16" s="2"/>
      <c r="B16" s="2">
        <v>15</v>
      </c>
      <c r="C16" s="2" t="s">
        <v>70</v>
      </c>
      <c r="D16" s="4" t="s">
        <v>71</v>
      </c>
      <c r="E16" s="2" t="s">
        <v>23</v>
      </c>
      <c r="F16" s="2" t="s">
        <v>25</v>
      </c>
      <c r="G16" s="2" t="s">
        <v>57</v>
      </c>
      <c r="H16" s="2" t="s">
        <v>26</v>
      </c>
      <c r="I16" s="2" t="s">
        <v>58</v>
      </c>
      <c r="J16" s="3">
        <v>888</v>
      </c>
      <c r="K16" s="3">
        <v>400</v>
      </c>
      <c r="L16" s="21"/>
      <c r="M16" s="20"/>
      <c r="N16" s="3">
        <f t="shared" si="0"/>
        <v>0</v>
      </c>
      <c r="O16" s="3">
        <f t="shared" si="1"/>
        <v>1288</v>
      </c>
      <c r="P16" s="3">
        <f t="shared" si="2"/>
        <v>1312</v>
      </c>
      <c r="Q16" s="3">
        <f t="shared" si="3"/>
        <v>24</v>
      </c>
      <c r="R16" s="3">
        <f t="shared" si="4"/>
        <v>1288</v>
      </c>
      <c r="S16" s="2" t="s">
        <v>29</v>
      </c>
      <c r="T16" s="2" t="s">
        <v>30</v>
      </c>
    </row>
    <row r="17" spans="1:20" x14ac:dyDescent="0.25">
      <c r="A17" s="2"/>
      <c r="B17" s="2">
        <v>16</v>
      </c>
      <c r="C17" s="2" t="s">
        <v>72</v>
      </c>
      <c r="D17" s="4" t="s">
        <v>73</v>
      </c>
      <c r="E17" s="2" t="s">
        <v>23</v>
      </c>
      <c r="F17" s="2" t="s">
        <v>25</v>
      </c>
      <c r="G17" s="2" t="s">
        <v>24</v>
      </c>
      <c r="H17" s="2" t="s">
        <v>26</v>
      </c>
      <c r="I17" s="2" t="s">
        <v>34</v>
      </c>
      <c r="J17" s="3">
        <v>157.51</v>
      </c>
      <c r="K17" s="19">
        <v>146</v>
      </c>
      <c r="L17" s="21"/>
      <c r="M17" s="20"/>
      <c r="N17" s="3">
        <f t="shared" si="0"/>
        <v>0</v>
      </c>
      <c r="O17" s="3">
        <f t="shared" si="1"/>
        <v>303.51</v>
      </c>
      <c r="P17" s="3">
        <f t="shared" si="2"/>
        <v>312.27</v>
      </c>
      <c r="Q17" s="3">
        <f t="shared" si="3"/>
        <v>8.76</v>
      </c>
      <c r="R17" s="3">
        <f t="shared" si="4"/>
        <v>303.51</v>
      </c>
      <c r="S17" s="2" t="s">
        <v>29</v>
      </c>
      <c r="T17" s="2" t="s">
        <v>30</v>
      </c>
    </row>
    <row r="18" spans="1:20" x14ac:dyDescent="0.25">
      <c r="A18" s="2"/>
      <c r="B18" s="2">
        <v>17</v>
      </c>
      <c r="C18" s="2" t="s">
        <v>74</v>
      </c>
      <c r="D18" s="4" t="s">
        <v>75</v>
      </c>
      <c r="E18" s="2" t="s">
        <v>23</v>
      </c>
      <c r="F18" s="2" t="s">
        <v>25</v>
      </c>
      <c r="G18" s="2" t="s">
        <v>57</v>
      </c>
      <c r="H18" s="2" t="s">
        <v>26</v>
      </c>
      <c r="I18" s="2" t="s">
        <v>58</v>
      </c>
      <c r="J18" s="3">
        <v>888</v>
      </c>
      <c r="K18" s="3">
        <v>400</v>
      </c>
      <c r="L18" s="21"/>
      <c r="M18" s="20"/>
      <c r="N18" s="3">
        <f t="shared" si="0"/>
        <v>0</v>
      </c>
      <c r="O18" s="3">
        <f t="shared" si="1"/>
        <v>1288</v>
      </c>
      <c r="P18" s="3">
        <f t="shared" si="2"/>
        <v>1312</v>
      </c>
      <c r="Q18" s="3">
        <f t="shared" si="3"/>
        <v>24</v>
      </c>
      <c r="R18" s="3">
        <f t="shared" si="4"/>
        <v>1288</v>
      </c>
      <c r="S18" s="2" t="s">
        <v>29</v>
      </c>
      <c r="T18" s="2" t="s">
        <v>30</v>
      </c>
    </row>
    <row r="19" spans="1:20" x14ac:dyDescent="0.25">
      <c r="A19" s="2"/>
      <c r="B19" s="2">
        <v>18</v>
      </c>
      <c r="C19" s="2" t="s">
        <v>76</v>
      </c>
      <c r="D19" s="4" t="s">
        <v>77</v>
      </c>
      <c r="E19" s="2" t="s">
        <v>23</v>
      </c>
      <c r="F19" s="2" t="s">
        <v>25</v>
      </c>
      <c r="G19" s="2" t="s">
        <v>24</v>
      </c>
      <c r="H19" s="2" t="s">
        <v>26</v>
      </c>
      <c r="I19" s="2" t="s">
        <v>34</v>
      </c>
      <c r="J19" s="3">
        <v>157.13999999999999</v>
      </c>
      <c r="K19" s="19">
        <v>146</v>
      </c>
      <c r="L19" s="21"/>
      <c r="M19" s="20"/>
      <c r="N19" s="3">
        <f t="shared" si="0"/>
        <v>0</v>
      </c>
      <c r="O19" s="3">
        <f t="shared" si="1"/>
        <v>303.14</v>
      </c>
      <c r="P19" s="3">
        <f t="shared" si="2"/>
        <v>311.89999999999998</v>
      </c>
      <c r="Q19" s="3">
        <f t="shared" si="3"/>
        <v>8.76</v>
      </c>
      <c r="R19" s="3">
        <f t="shared" si="4"/>
        <v>303.14</v>
      </c>
      <c r="S19" s="2" t="s">
        <v>29</v>
      </c>
      <c r="T19" s="2" t="s">
        <v>30</v>
      </c>
    </row>
    <row r="20" spans="1:20" ht="26.4" x14ac:dyDescent="0.25">
      <c r="A20" s="2"/>
      <c r="B20" s="2">
        <v>19</v>
      </c>
      <c r="C20" s="2" t="s">
        <v>78</v>
      </c>
      <c r="D20" s="4" t="s">
        <v>79</v>
      </c>
      <c r="E20" s="22" t="s">
        <v>24</v>
      </c>
      <c r="F20" s="2" t="s">
        <v>24</v>
      </c>
      <c r="G20" s="2" t="s">
        <v>80</v>
      </c>
      <c r="H20" s="2" t="s">
        <v>81</v>
      </c>
      <c r="I20" s="2" t="s">
        <v>27</v>
      </c>
      <c r="J20" s="3">
        <v>0</v>
      </c>
      <c r="K20" s="3">
        <v>0</v>
      </c>
      <c r="L20" s="21">
        <v>600</v>
      </c>
      <c r="M20" s="20" t="s">
        <v>82</v>
      </c>
      <c r="N20" s="3">
        <f t="shared" si="0"/>
        <v>636</v>
      </c>
      <c r="O20" s="3">
        <f t="shared" si="1"/>
        <v>636</v>
      </c>
      <c r="P20" s="3">
        <f t="shared" si="2"/>
        <v>674.16000000000008</v>
      </c>
      <c r="Q20" s="3">
        <f t="shared" si="3"/>
        <v>38.159999999999997</v>
      </c>
      <c r="R20" s="3">
        <f t="shared" si="4"/>
        <v>636.00000000000011</v>
      </c>
      <c r="S20" s="2" t="s">
        <v>29</v>
      </c>
      <c r="T20" s="2" t="s">
        <v>30</v>
      </c>
    </row>
    <row r="21" spans="1:20" x14ac:dyDescent="0.25">
      <c r="A21" s="2"/>
      <c r="B21" s="2">
        <v>20</v>
      </c>
      <c r="C21" s="2" t="s">
        <v>83</v>
      </c>
      <c r="D21" s="4" t="s">
        <v>84</v>
      </c>
      <c r="E21" s="2" t="s">
        <v>23</v>
      </c>
      <c r="F21" s="2" t="s">
        <v>25</v>
      </c>
      <c r="G21" s="2" t="s">
        <v>24</v>
      </c>
      <c r="H21" s="2" t="s">
        <v>26</v>
      </c>
      <c r="I21" s="2" t="s">
        <v>34</v>
      </c>
      <c r="J21" s="3">
        <v>157.13999999999999</v>
      </c>
      <c r="K21" s="19">
        <v>146</v>
      </c>
      <c r="L21" s="21"/>
      <c r="M21" s="20"/>
      <c r="N21" s="3">
        <f t="shared" si="0"/>
        <v>0</v>
      </c>
      <c r="O21" s="3">
        <f t="shared" si="1"/>
        <v>303.14</v>
      </c>
      <c r="P21" s="3">
        <f t="shared" si="2"/>
        <v>311.89999999999998</v>
      </c>
      <c r="Q21" s="3">
        <f t="shared" si="3"/>
        <v>8.76</v>
      </c>
      <c r="R21" s="3">
        <f t="shared" si="4"/>
        <v>303.14</v>
      </c>
      <c r="S21" s="2" t="s">
        <v>29</v>
      </c>
      <c r="T21" s="2" t="s">
        <v>30</v>
      </c>
    </row>
    <row r="22" spans="1:20" x14ac:dyDescent="0.25">
      <c r="A22" s="2"/>
      <c r="B22" s="2">
        <v>21</v>
      </c>
      <c r="C22" s="2" t="s">
        <v>85</v>
      </c>
      <c r="D22" s="4" t="s">
        <v>86</v>
      </c>
      <c r="E22" s="2" t="s">
        <v>23</v>
      </c>
      <c r="F22" s="2" t="s">
        <v>25</v>
      </c>
      <c r="G22" s="2" t="s">
        <v>24</v>
      </c>
      <c r="H22" s="2" t="s">
        <v>26</v>
      </c>
      <c r="I22" s="2" t="s">
        <v>34</v>
      </c>
      <c r="J22" s="3">
        <v>157.51</v>
      </c>
      <c r="K22" s="19">
        <v>146</v>
      </c>
      <c r="L22" s="21"/>
      <c r="M22" s="20"/>
      <c r="N22" s="3">
        <f t="shared" si="0"/>
        <v>0</v>
      </c>
      <c r="O22" s="3">
        <f t="shared" si="1"/>
        <v>303.51</v>
      </c>
      <c r="P22" s="3">
        <f t="shared" si="2"/>
        <v>312.27</v>
      </c>
      <c r="Q22" s="3">
        <f t="shared" si="3"/>
        <v>8.76</v>
      </c>
      <c r="R22" s="3">
        <f t="shared" si="4"/>
        <v>303.51</v>
      </c>
      <c r="S22" s="2" t="s">
        <v>29</v>
      </c>
      <c r="T22" s="2" t="s">
        <v>30</v>
      </c>
    </row>
    <row r="23" spans="1:20" x14ac:dyDescent="0.25">
      <c r="A23" s="2"/>
      <c r="B23" s="2">
        <v>22</v>
      </c>
      <c r="C23" s="2" t="s">
        <v>87</v>
      </c>
      <c r="D23" s="4" t="s">
        <v>88</v>
      </c>
      <c r="E23" s="2" t="s">
        <v>23</v>
      </c>
      <c r="F23" s="2" t="s">
        <v>25</v>
      </c>
      <c r="G23" s="2" t="s">
        <v>24</v>
      </c>
      <c r="H23" s="2" t="s">
        <v>26</v>
      </c>
      <c r="I23" s="2" t="s">
        <v>34</v>
      </c>
      <c r="J23" s="3">
        <v>157.51</v>
      </c>
      <c r="K23" s="19">
        <v>146</v>
      </c>
      <c r="L23" s="21"/>
      <c r="M23" s="20"/>
      <c r="N23" s="3">
        <f t="shared" si="0"/>
        <v>0</v>
      </c>
      <c r="O23" s="3">
        <f t="shared" si="1"/>
        <v>303.51</v>
      </c>
      <c r="P23" s="3">
        <f t="shared" si="2"/>
        <v>312.27</v>
      </c>
      <c r="Q23" s="3">
        <f t="shared" si="3"/>
        <v>8.76</v>
      </c>
      <c r="R23" s="3">
        <f t="shared" si="4"/>
        <v>303.51</v>
      </c>
      <c r="S23" s="2" t="s">
        <v>29</v>
      </c>
      <c r="T23" s="2" t="s">
        <v>30</v>
      </c>
    </row>
    <row r="24" spans="1:20" x14ac:dyDescent="0.25">
      <c r="A24" s="2"/>
      <c r="B24" s="2">
        <v>23</v>
      </c>
      <c r="C24" s="2" t="s">
        <v>89</v>
      </c>
      <c r="D24" s="4" t="s">
        <v>90</v>
      </c>
      <c r="E24" s="2" t="s">
        <v>23</v>
      </c>
      <c r="F24" s="2" t="s">
        <v>25</v>
      </c>
      <c r="G24" s="2" t="s">
        <v>57</v>
      </c>
      <c r="H24" s="2" t="s">
        <v>26</v>
      </c>
      <c r="I24" s="2" t="s">
        <v>58</v>
      </c>
      <c r="J24" s="3">
        <v>888</v>
      </c>
      <c r="K24" s="3">
        <v>400</v>
      </c>
      <c r="L24" s="21"/>
      <c r="M24" s="20"/>
      <c r="N24" s="3">
        <f t="shared" si="0"/>
        <v>0</v>
      </c>
      <c r="O24" s="3">
        <f t="shared" si="1"/>
        <v>1288</v>
      </c>
      <c r="P24" s="3">
        <f t="shared" si="2"/>
        <v>1312</v>
      </c>
      <c r="Q24" s="3">
        <f t="shared" si="3"/>
        <v>24</v>
      </c>
      <c r="R24" s="3">
        <f t="shared" si="4"/>
        <v>1288</v>
      </c>
      <c r="S24" s="2" t="s">
        <v>29</v>
      </c>
      <c r="T24" s="2" t="s">
        <v>30</v>
      </c>
    </row>
    <row r="25" spans="1:20" x14ac:dyDescent="0.25">
      <c r="A25" s="2"/>
      <c r="B25" s="2">
        <v>24</v>
      </c>
      <c r="C25" s="22" t="s">
        <v>91</v>
      </c>
      <c r="D25" s="4" t="s">
        <v>92</v>
      </c>
      <c r="E25" s="2" t="s">
        <v>23</v>
      </c>
      <c r="F25" s="2" t="s">
        <v>25</v>
      </c>
      <c r="G25" s="2" t="s">
        <v>93</v>
      </c>
      <c r="H25" s="2" t="s">
        <v>94</v>
      </c>
      <c r="I25" s="2" t="s">
        <v>95</v>
      </c>
      <c r="J25" s="3">
        <v>0</v>
      </c>
      <c r="K25" s="3">
        <v>2800</v>
      </c>
      <c r="L25" s="21"/>
      <c r="M25" s="20"/>
      <c r="N25" s="3">
        <f t="shared" si="0"/>
        <v>0</v>
      </c>
      <c r="O25" s="3">
        <f t="shared" si="1"/>
        <v>2800</v>
      </c>
      <c r="P25" s="3">
        <f t="shared" si="2"/>
        <v>2968</v>
      </c>
      <c r="Q25" s="3">
        <f t="shared" si="3"/>
        <v>168</v>
      </c>
      <c r="R25" s="3">
        <f t="shared" si="4"/>
        <v>2800</v>
      </c>
      <c r="S25" s="2" t="s">
        <v>29</v>
      </c>
      <c r="T25" s="2" t="s">
        <v>30</v>
      </c>
    </row>
    <row r="26" spans="1:20" x14ac:dyDescent="0.25">
      <c r="A26" s="2"/>
      <c r="B26" s="2">
        <v>25</v>
      </c>
      <c r="C26" s="22" t="s">
        <v>96</v>
      </c>
      <c r="D26" s="4" t="s">
        <v>97</v>
      </c>
      <c r="E26" s="2" t="s">
        <v>23</v>
      </c>
      <c r="F26" s="2" t="s">
        <v>25</v>
      </c>
      <c r="G26" s="2" t="s">
        <v>93</v>
      </c>
      <c r="H26" s="2" t="s">
        <v>94</v>
      </c>
      <c r="I26" s="2" t="s">
        <v>95</v>
      </c>
      <c r="J26" s="3">
        <v>0</v>
      </c>
      <c r="K26" s="3">
        <v>2800</v>
      </c>
      <c r="L26" s="21"/>
      <c r="M26" s="20"/>
      <c r="N26" s="3">
        <f t="shared" si="0"/>
        <v>0</v>
      </c>
      <c r="O26" s="3">
        <f t="shared" si="1"/>
        <v>2800</v>
      </c>
      <c r="P26" s="3">
        <f t="shared" si="2"/>
        <v>2968</v>
      </c>
      <c r="Q26" s="3">
        <f t="shared" si="3"/>
        <v>168</v>
      </c>
      <c r="R26" s="3">
        <f t="shared" si="4"/>
        <v>2800</v>
      </c>
      <c r="S26" s="2" t="s">
        <v>29</v>
      </c>
      <c r="T26" s="2" t="s">
        <v>30</v>
      </c>
    </row>
    <row r="27" spans="1:20" x14ac:dyDescent="0.25">
      <c r="A27" s="2"/>
      <c r="B27" s="2">
        <v>26</v>
      </c>
      <c r="C27" s="22" t="s">
        <v>98</v>
      </c>
      <c r="D27" s="4" t="s">
        <v>99</v>
      </c>
      <c r="E27" s="2" t="s">
        <v>23</v>
      </c>
      <c r="F27" s="2" t="s">
        <v>25</v>
      </c>
      <c r="G27" s="2" t="s">
        <v>93</v>
      </c>
      <c r="H27" s="2" t="s">
        <v>94</v>
      </c>
      <c r="I27" s="2" t="s">
        <v>95</v>
      </c>
      <c r="J27" s="3">
        <v>0</v>
      </c>
      <c r="K27" s="3">
        <v>2800</v>
      </c>
      <c r="L27" s="21"/>
      <c r="M27" s="20"/>
      <c r="N27" s="3">
        <f t="shared" si="0"/>
        <v>0</v>
      </c>
      <c r="O27" s="3">
        <f t="shared" si="1"/>
        <v>2800</v>
      </c>
      <c r="P27" s="3">
        <f t="shared" si="2"/>
        <v>2968</v>
      </c>
      <c r="Q27" s="3">
        <f t="shared" si="3"/>
        <v>168</v>
      </c>
      <c r="R27" s="3">
        <f t="shared" si="4"/>
        <v>2800</v>
      </c>
      <c r="S27" s="2" t="s">
        <v>29</v>
      </c>
      <c r="T27" s="2" t="s">
        <v>30</v>
      </c>
    </row>
    <row r="28" spans="1:20" x14ac:dyDescent="0.25">
      <c r="A28" s="2"/>
      <c r="B28" s="2">
        <v>27</v>
      </c>
      <c r="C28" s="22" t="s">
        <v>100</v>
      </c>
      <c r="D28" s="4" t="s">
        <v>101</v>
      </c>
      <c r="E28" s="2" t="s">
        <v>23</v>
      </c>
      <c r="F28" s="2" t="s">
        <v>25</v>
      </c>
      <c r="G28" s="2" t="s">
        <v>93</v>
      </c>
      <c r="H28" s="2" t="s">
        <v>94</v>
      </c>
      <c r="I28" s="2" t="s">
        <v>95</v>
      </c>
      <c r="J28" s="3">
        <v>0</v>
      </c>
      <c r="K28" s="3">
        <v>2800</v>
      </c>
      <c r="L28" s="23"/>
      <c r="M28" s="24"/>
      <c r="N28" s="3">
        <f t="shared" si="0"/>
        <v>0</v>
      </c>
      <c r="O28" s="3">
        <f t="shared" si="1"/>
        <v>2800</v>
      </c>
      <c r="P28" s="3">
        <f t="shared" si="2"/>
        <v>2968</v>
      </c>
      <c r="Q28" s="3">
        <f t="shared" si="3"/>
        <v>168</v>
      </c>
      <c r="R28" s="3">
        <f t="shared" si="4"/>
        <v>2800</v>
      </c>
      <c r="S28" s="2" t="s">
        <v>29</v>
      </c>
      <c r="T28" s="2" t="s">
        <v>30</v>
      </c>
    </row>
    <row r="29" spans="1:20" x14ac:dyDescent="0.25">
      <c r="A29" s="2"/>
      <c r="B29" s="2">
        <v>28</v>
      </c>
      <c r="C29" s="22" t="s">
        <v>102</v>
      </c>
      <c r="D29" s="4" t="s">
        <v>103</v>
      </c>
      <c r="E29" s="2" t="s">
        <v>23</v>
      </c>
      <c r="F29" s="2" t="s">
        <v>25</v>
      </c>
      <c r="G29" s="2" t="s">
        <v>93</v>
      </c>
      <c r="H29" s="2" t="s">
        <v>94</v>
      </c>
      <c r="I29" s="2" t="s">
        <v>95</v>
      </c>
      <c r="J29" s="3">
        <v>0</v>
      </c>
      <c r="K29" s="3">
        <v>2800</v>
      </c>
      <c r="L29" s="23"/>
      <c r="M29" s="24"/>
      <c r="N29" s="3">
        <f t="shared" si="0"/>
        <v>0</v>
      </c>
      <c r="O29" s="3">
        <f t="shared" si="1"/>
        <v>2800</v>
      </c>
      <c r="P29" s="3">
        <f t="shared" si="2"/>
        <v>2968</v>
      </c>
      <c r="Q29" s="3">
        <f t="shared" si="3"/>
        <v>168</v>
      </c>
      <c r="R29" s="3">
        <f t="shared" si="4"/>
        <v>2800</v>
      </c>
      <c r="S29" s="2" t="s">
        <v>29</v>
      </c>
      <c r="T29" s="2" t="s">
        <v>30</v>
      </c>
    </row>
    <row r="30" spans="1:20" x14ac:dyDescent="0.25">
      <c r="A30" s="2"/>
      <c r="B30" s="2">
        <v>29</v>
      </c>
      <c r="C30" s="22" t="s">
        <v>104</v>
      </c>
      <c r="D30" s="4" t="s">
        <v>105</v>
      </c>
      <c r="E30" s="2" t="s">
        <v>23</v>
      </c>
      <c r="F30" s="2" t="s">
        <v>25</v>
      </c>
      <c r="G30" s="2" t="s">
        <v>93</v>
      </c>
      <c r="H30" s="2" t="s">
        <v>94</v>
      </c>
      <c r="I30" s="2" t="s">
        <v>95</v>
      </c>
      <c r="J30" s="3">
        <v>0</v>
      </c>
      <c r="K30" s="3">
        <v>2800</v>
      </c>
      <c r="L30" s="23"/>
      <c r="M30" s="24"/>
      <c r="N30" s="3">
        <f t="shared" si="0"/>
        <v>0</v>
      </c>
      <c r="O30" s="3">
        <f t="shared" si="1"/>
        <v>2800</v>
      </c>
      <c r="P30" s="3">
        <f t="shared" si="2"/>
        <v>2968</v>
      </c>
      <c r="Q30" s="3">
        <f t="shared" si="3"/>
        <v>168</v>
      </c>
      <c r="R30" s="3">
        <f t="shared" si="4"/>
        <v>2800</v>
      </c>
      <c r="S30" s="2" t="s">
        <v>29</v>
      </c>
      <c r="T30" s="2" t="s">
        <v>30</v>
      </c>
    </row>
    <row r="31" spans="1:20" x14ac:dyDescent="0.25">
      <c r="A31" s="2"/>
      <c r="B31" s="2">
        <v>30</v>
      </c>
      <c r="C31" s="2" t="s">
        <v>106</v>
      </c>
      <c r="D31" s="4" t="s">
        <v>107</v>
      </c>
      <c r="E31" s="2" t="s">
        <v>23</v>
      </c>
      <c r="F31" s="2" t="s">
        <v>25</v>
      </c>
      <c r="G31" s="2" t="s">
        <v>24</v>
      </c>
      <c r="H31" s="2" t="s">
        <v>26</v>
      </c>
      <c r="I31" s="2" t="s">
        <v>34</v>
      </c>
      <c r="J31" s="3">
        <v>158.13999999999999</v>
      </c>
      <c r="K31" s="19">
        <v>146</v>
      </c>
      <c r="L31" s="23"/>
      <c r="M31" s="24"/>
      <c r="N31" s="3">
        <f t="shared" si="0"/>
        <v>0</v>
      </c>
      <c r="O31" s="3">
        <f t="shared" si="1"/>
        <v>304.14</v>
      </c>
      <c r="P31" s="3">
        <f t="shared" si="2"/>
        <v>312.89999999999998</v>
      </c>
      <c r="Q31" s="3">
        <f t="shared" si="3"/>
        <v>8.76</v>
      </c>
      <c r="R31" s="3">
        <f t="shared" si="4"/>
        <v>304.14</v>
      </c>
      <c r="S31" s="2" t="s">
        <v>29</v>
      </c>
      <c r="T31" s="2" t="s">
        <v>30</v>
      </c>
    </row>
    <row r="32" spans="1:20" x14ac:dyDescent="0.25">
      <c r="A32" s="2"/>
      <c r="B32" s="2">
        <v>31</v>
      </c>
      <c r="C32" s="2" t="s">
        <v>108</v>
      </c>
      <c r="D32" s="4" t="s">
        <v>109</v>
      </c>
      <c r="E32" s="2" t="s">
        <v>23</v>
      </c>
      <c r="F32" s="2" t="s">
        <v>25</v>
      </c>
      <c r="G32" s="2" t="s">
        <v>110</v>
      </c>
      <c r="H32" s="2" t="s">
        <v>26</v>
      </c>
      <c r="I32" s="2" t="s">
        <v>58</v>
      </c>
      <c r="J32" s="3">
        <v>748</v>
      </c>
      <c r="K32" s="3">
        <v>300</v>
      </c>
      <c r="L32" s="23"/>
      <c r="M32" s="24"/>
      <c r="N32" s="3">
        <f t="shared" si="0"/>
        <v>0</v>
      </c>
      <c r="O32" s="3">
        <f t="shared" si="1"/>
        <v>1048</v>
      </c>
      <c r="P32" s="3">
        <f t="shared" si="2"/>
        <v>1066</v>
      </c>
      <c r="Q32" s="3">
        <f t="shared" si="3"/>
        <v>18</v>
      </c>
      <c r="R32" s="3">
        <f t="shared" si="4"/>
        <v>1048</v>
      </c>
      <c r="S32" s="2" t="s">
        <v>29</v>
      </c>
      <c r="T32" s="2" t="s">
        <v>30</v>
      </c>
    </row>
    <row r="33" spans="1:20" x14ac:dyDescent="0.25">
      <c r="A33" s="2"/>
      <c r="B33" s="2">
        <v>32</v>
      </c>
      <c r="C33" s="2" t="s">
        <v>111</v>
      </c>
      <c r="D33" s="4" t="s">
        <v>112</v>
      </c>
      <c r="E33" s="2" t="s">
        <v>23</v>
      </c>
      <c r="F33" s="2" t="s">
        <v>25</v>
      </c>
      <c r="G33" s="2" t="s">
        <v>110</v>
      </c>
      <c r="H33" s="2" t="s">
        <v>26</v>
      </c>
      <c r="I33" s="2" t="s">
        <v>58</v>
      </c>
      <c r="J33" s="3">
        <v>748</v>
      </c>
      <c r="K33" s="3">
        <v>300</v>
      </c>
      <c r="L33" s="23"/>
      <c r="M33" s="24"/>
      <c r="N33" s="3">
        <f t="shared" si="0"/>
        <v>0</v>
      </c>
      <c r="O33" s="3">
        <f t="shared" si="1"/>
        <v>1048</v>
      </c>
      <c r="P33" s="3">
        <f t="shared" si="2"/>
        <v>1066</v>
      </c>
      <c r="Q33" s="3">
        <f t="shared" si="3"/>
        <v>18</v>
      </c>
      <c r="R33" s="3">
        <f t="shared" si="4"/>
        <v>1048</v>
      </c>
      <c r="S33" s="2" t="s">
        <v>29</v>
      </c>
      <c r="T33" s="2" t="s">
        <v>30</v>
      </c>
    </row>
    <row r="34" spans="1:20" x14ac:dyDescent="0.25">
      <c r="A34" s="2"/>
      <c r="B34" s="2">
        <v>33</v>
      </c>
      <c r="C34" s="2" t="s">
        <v>113</v>
      </c>
      <c r="D34" s="4" t="s">
        <v>31</v>
      </c>
      <c r="E34" s="2" t="s">
        <v>23</v>
      </c>
      <c r="F34" s="2" t="s">
        <v>25</v>
      </c>
      <c r="G34" s="2" t="s">
        <v>32</v>
      </c>
      <c r="H34" s="2" t="s">
        <v>33</v>
      </c>
      <c r="I34" s="2" t="s">
        <v>34</v>
      </c>
      <c r="J34" s="3">
        <v>910</v>
      </c>
      <c r="K34" s="3">
        <v>150</v>
      </c>
      <c r="L34" s="3">
        <v>15</v>
      </c>
      <c r="M34" s="2" t="s">
        <v>35</v>
      </c>
      <c r="N34" s="3">
        <f t="shared" si="0"/>
        <v>15.9</v>
      </c>
      <c r="O34" s="3">
        <f t="shared" si="1"/>
        <v>1075.9000000000001</v>
      </c>
      <c r="P34" s="3">
        <f t="shared" si="2"/>
        <v>1085.854</v>
      </c>
      <c r="Q34" s="3">
        <f t="shared" si="3"/>
        <v>9.9540000000000006</v>
      </c>
      <c r="R34" s="3">
        <f t="shared" si="4"/>
        <v>1075.9000000000001</v>
      </c>
      <c r="S34" s="2" t="s">
        <v>29</v>
      </c>
      <c r="T34" s="2" t="s">
        <v>30</v>
      </c>
    </row>
    <row r="35" spans="1:20" x14ac:dyDescent="0.25">
      <c r="A35" s="2"/>
      <c r="B35" s="2">
        <v>34</v>
      </c>
      <c r="C35" s="2" t="s">
        <v>114</v>
      </c>
      <c r="D35" s="4" t="s">
        <v>115</v>
      </c>
      <c r="E35" s="2" t="s">
        <v>23</v>
      </c>
      <c r="F35" s="2" t="s">
        <v>25</v>
      </c>
      <c r="G35" s="2" t="s">
        <v>32</v>
      </c>
      <c r="H35" s="2" t="s">
        <v>26</v>
      </c>
      <c r="I35" s="2" t="s">
        <v>95</v>
      </c>
      <c r="J35" s="3">
        <v>280</v>
      </c>
      <c r="K35" s="3">
        <v>150</v>
      </c>
      <c r="L35" s="3">
        <v>30</v>
      </c>
      <c r="M35" s="2" t="s">
        <v>35</v>
      </c>
      <c r="N35" s="3">
        <f t="shared" si="0"/>
        <v>31.8</v>
      </c>
      <c r="O35" s="3">
        <f t="shared" si="1"/>
        <v>461.8</v>
      </c>
      <c r="P35" s="3">
        <f t="shared" si="2"/>
        <v>472.70800000000003</v>
      </c>
      <c r="Q35" s="3">
        <f t="shared" si="3"/>
        <v>10.907999999999999</v>
      </c>
      <c r="R35" s="3">
        <f t="shared" si="4"/>
        <v>461.8</v>
      </c>
      <c r="S35" s="2" t="s">
        <v>29</v>
      </c>
      <c r="T35" s="2" t="s">
        <v>30</v>
      </c>
    </row>
    <row r="36" spans="1:20" ht="26.4" x14ac:dyDescent="0.25">
      <c r="A36" s="2"/>
      <c r="B36" s="2">
        <v>35</v>
      </c>
      <c r="C36" s="2" t="s">
        <v>78</v>
      </c>
      <c r="D36" s="4" t="s">
        <v>79</v>
      </c>
      <c r="E36" s="22" t="s">
        <v>24</v>
      </c>
      <c r="F36" s="2" t="s">
        <v>24</v>
      </c>
      <c r="G36" s="2" t="s">
        <v>80</v>
      </c>
      <c r="H36" s="2" t="s">
        <v>81</v>
      </c>
      <c r="I36" s="2" t="s">
        <v>27</v>
      </c>
      <c r="J36" s="3">
        <v>0</v>
      </c>
      <c r="K36" s="3">
        <v>0</v>
      </c>
      <c r="L36" s="3">
        <v>150</v>
      </c>
      <c r="M36" s="2" t="s">
        <v>82</v>
      </c>
      <c r="N36" s="3">
        <f t="shared" si="0"/>
        <v>159</v>
      </c>
      <c r="O36" s="3">
        <f t="shared" si="1"/>
        <v>159</v>
      </c>
      <c r="P36" s="3">
        <f t="shared" si="2"/>
        <v>168.54000000000002</v>
      </c>
      <c r="Q36" s="3">
        <f t="shared" si="3"/>
        <v>9.5399999999999991</v>
      </c>
      <c r="R36" s="3">
        <f t="shared" si="4"/>
        <v>159.00000000000003</v>
      </c>
      <c r="S36" s="2" t="s">
        <v>29</v>
      </c>
      <c r="T36" s="2" t="s">
        <v>30</v>
      </c>
    </row>
    <row r="37" spans="1:20" x14ac:dyDescent="0.25">
      <c r="A37" s="2"/>
      <c r="B37" s="2">
        <v>36</v>
      </c>
      <c r="C37" s="2" t="s">
        <v>116</v>
      </c>
      <c r="D37" s="4" t="s">
        <v>117</v>
      </c>
      <c r="E37" s="2" t="s">
        <v>23</v>
      </c>
      <c r="F37" s="2" t="s">
        <v>25</v>
      </c>
      <c r="G37" s="2" t="s">
        <v>93</v>
      </c>
      <c r="H37" s="2" t="s">
        <v>118</v>
      </c>
      <c r="I37" s="2" t="s">
        <v>27</v>
      </c>
      <c r="J37" s="3">
        <v>0</v>
      </c>
      <c r="K37" s="3">
        <v>850</v>
      </c>
      <c r="L37" s="3"/>
      <c r="M37" s="2"/>
      <c r="N37" s="3">
        <f t="shared" si="0"/>
        <v>0</v>
      </c>
      <c r="O37" s="3">
        <f t="shared" si="1"/>
        <v>850</v>
      </c>
      <c r="P37" s="3">
        <f t="shared" si="2"/>
        <v>901</v>
      </c>
      <c r="Q37" s="3">
        <f t="shared" si="3"/>
        <v>51</v>
      </c>
      <c r="R37" s="3">
        <f t="shared" si="4"/>
        <v>850</v>
      </c>
      <c r="S37" s="2" t="s">
        <v>29</v>
      </c>
      <c r="T37" s="2" t="s">
        <v>30</v>
      </c>
    </row>
    <row r="38" spans="1:20" x14ac:dyDescent="0.25">
      <c r="A38" s="2"/>
      <c r="B38" s="2">
        <v>37</v>
      </c>
      <c r="C38" s="2" t="s">
        <v>119</v>
      </c>
      <c r="D38" s="4" t="s">
        <v>120</v>
      </c>
      <c r="E38" s="2" t="s">
        <v>23</v>
      </c>
      <c r="F38" s="2" t="s">
        <v>25</v>
      </c>
      <c r="G38" s="2" t="s">
        <v>93</v>
      </c>
      <c r="H38" s="2" t="s">
        <v>118</v>
      </c>
      <c r="I38" s="2" t="s">
        <v>27</v>
      </c>
      <c r="J38" s="3">
        <v>0</v>
      </c>
      <c r="K38" s="3">
        <v>850</v>
      </c>
      <c r="L38" s="3"/>
      <c r="M38" s="2"/>
      <c r="N38" s="3">
        <f t="shared" si="0"/>
        <v>0</v>
      </c>
      <c r="O38" s="3">
        <f t="shared" si="1"/>
        <v>850</v>
      </c>
      <c r="P38" s="3">
        <f t="shared" si="2"/>
        <v>901</v>
      </c>
      <c r="Q38" s="3">
        <f t="shared" si="3"/>
        <v>51</v>
      </c>
      <c r="R38" s="3">
        <f t="shared" si="4"/>
        <v>850</v>
      </c>
      <c r="S38" s="2" t="s">
        <v>29</v>
      </c>
      <c r="T38" s="2" t="s">
        <v>30</v>
      </c>
    </row>
    <row r="39" spans="1:20" x14ac:dyDescent="0.25">
      <c r="A39" s="2"/>
      <c r="B39" s="2">
        <v>38</v>
      </c>
      <c r="C39" s="2" t="s">
        <v>121</v>
      </c>
      <c r="D39" s="4" t="s">
        <v>122</v>
      </c>
      <c r="E39" s="2" t="s">
        <v>23</v>
      </c>
      <c r="F39" s="2" t="s">
        <v>25</v>
      </c>
      <c r="G39" s="2" t="s">
        <v>93</v>
      </c>
      <c r="H39" s="2" t="s">
        <v>118</v>
      </c>
      <c r="I39" s="2" t="s">
        <v>27</v>
      </c>
      <c r="J39" s="3">
        <v>0</v>
      </c>
      <c r="K39" s="3">
        <v>850</v>
      </c>
      <c r="L39" s="3"/>
      <c r="M39" s="2"/>
      <c r="N39" s="3">
        <f t="shared" si="0"/>
        <v>0</v>
      </c>
      <c r="O39" s="3">
        <f t="shared" si="1"/>
        <v>850</v>
      </c>
      <c r="P39" s="3">
        <f t="shared" si="2"/>
        <v>901</v>
      </c>
      <c r="Q39" s="3">
        <f t="shared" si="3"/>
        <v>51</v>
      </c>
      <c r="R39" s="3">
        <f t="shared" si="4"/>
        <v>850</v>
      </c>
      <c r="S39" s="2" t="s">
        <v>29</v>
      </c>
      <c r="T39" s="2" t="s">
        <v>30</v>
      </c>
    </row>
    <row r="40" spans="1:20" x14ac:dyDescent="0.25">
      <c r="A40" s="2"/>
      <c r="B40" s="2">
        <v>39</v>
      </c>
      <c r="C40" s="2" t="s">
        <v>70</v>
      </c>
      <c r="D40" s="4" t="s">
        <v>123</v>
      </c>
      <c r="E40" s="2" t="s">
        <v>23</v>
      </c>
      <c r="F40" s="2" t="s">
        <v>25</v>
      </c>
      <c r="G40" s="2" t="s">
        <v>80</v>
      </c>
      <c r="H40" s="2" t="s">
        <v>26</v>
      </c>
      <c r="I40" s="2" t="s">
        <v>58</v>
      </c>
      <c r="J40" s="3">
        <v>910</v>
      </c>
      <c r="K40" s="3">
        <v>300</v>
      </c>
      <c r="L40" s="3">
        <v>18.100000000000001</v>
      </c>
      <c r="M40" s="2" t="s">
        <v>124</v>
      </c>
      <c r="N40" s="3">
        <f t="shared" si="0"/>
        <v>19.186000000000003</v>
      </c>
      <c r="O40" s="3">
        <f t="shared" si="1"/>
        <v>1229.1859999999999</v>
      </c>
      <c r="P40" s="3">
        <f t="shared" si="2"/>
        <v>1248.33716</v>
      </c>
      <c r="Q40" s="3">
        <f t="shared" si="3"/>
        <v>19.151159999999997</v>
      </c>
      <c r="R40" s="3">
        <f t="shared" si="4"/>
        <v>1229.1860000000001</v>
      </c>
      <c r="S40" s="2" t="s">
        <v>29</v>
      </c>
      <c r="T40" s="2" t="s">
        <v>30</v>
      </c>
    </row>
    <row r="41" spans="1:20" x14ac:dyDescent="0.25">
      <c r="A41" s="2"/>
      <c r="B41" s="2">
        <v>40</v>
      </c>
      <c r="C41" s="2" t="s">
        <v>74</v>
      </c>
      <c r="D41" s="4" t="s">
        <v>125</v>
      </c>
      <c r="E41" s="2" t="s">
        <v>23</v>
      </c>
      <c r="F41" s="2" t="s">
        <v>25</v>
      </c>
      <c r="G41" s="2" t="s">
        <v>24</v>
      </c>
      <c r="H41" s="2" t="s">
        <v>26</v>
      </c>
      <c r="I41" s="2" t="s">
        <v>67</v>
      </c>
      <c r="J41" s="3">
        <v>158.13999999999999</v>
      </c>
      <c r="K41" s="19">
        <v>146</v>
      </c>
      <c r="L41" s="23"/>
      <c r="M41" s="24"/>
      <c r="N41" s="3">
        <f t="shared" si="0"/>
        <v>0</v>
      </c>
      <c r="O41" s="3">
        <f t="shared" si="1"/>
        <v>304.14</v>
      </c>
      <c r="P41" s="3">
        <f t="shared" si="2"/>
        <v>312.89999999999998</v>
      </c>
      <c r="Q41" s="3">
        <f t="shared" si="3"/>
        <v>8.76</v>
      </c>
      <c r="R41" s="3">
        <f t="shared" si="4"/>
        <v>304.14</v>
      </c>
      <c r="S41" s="2" t="s">
        <v>29</v>
      </c>
      <c r="T41" s="2" t="s">
        <v>30</v>
      </c>
    </row>
    <row r="42" spans="1:20" x14ac:dyDescent="0.25">
      <c r="A42" s="2"/>
      <c r="B42" s="2">
        <v>41</v>
      </c>
      <c r="C42" s="2" t="s">
        <v>47</v>
      </c>
      <c r="D42" s="27" t="s">
        <v>126</v>
      </c>
      <c r="E42" s="2" t="s">
        <v>23</v>
      </c>
      <c r="F42" s="2" t="s">
        <v>25</v>
      </c>
      <c r="G42" s="2" t="s">
        <v>57</v>
      </c>
      <c r="H42" s="2" t="s">
        <v>26</v>
      </c>
      <c r="I42" s="2" t="s">
        <v>67</v>
      </c>
      <c r="J42" s="3">
        <v>883</v>
      </c>
      <c r="K42" s="3">
        <v>400</v>
      </c>
      <c r="L42" s="23"/>
      <c r="M42" s="24"/>
      <c r="N42" s="3">
        <f t="shared" si="0"/>
        <v>0</v>
      </c>
      <c r="O42" s="3">
        <f t="shared" si="1"/>
        <v>1283</v>
      </c>
      <c r="P42" s="3">
        <f t="shared" si="2"/>
        <v>1307</v>
      </c>
      <c r="Q42" s="3">
        <f t="shared" si="3"/>
        <v>24</v>
      </c>
      <c r="R42" s="3">
        <f t="shared" si="4"/>
        <v>1283</v>
      </c>
      <c r="S42" s="2" t="s">
        <v>29</v>
      </c>
      <c r="T42" s="2" t="s">
        <v>30</v>
      </c>
    </row>
    <row r="43" spans="1:20" x14ac:dyDescent="0.25">
      <c r="A43" s="2"/>
      <c r="B43" s="2">
        <v>42</v>
      </c>
      <c r="C43" s="2" t="s">
        <v>127</v>
      </c>
      <c r="D43" s="27" t="s">
        <v>128</v>
      </c>
      <c r="E43" s="2" t="s">
        <v>23</v>
      </c>
      <c r="F43" s="2" t="s">
        <v>129</v>
      </c>
      <c r="G43" s="2" t="s">
        <v>57</v>
      </c>
      <c r="H43" s="2" t="s">
        <v>26</v>
      </c>
      <c r="I43" s="2" t="s">
        <v>67</v>
      </c>
      <c r="J43" s="3">
        <v>883</v>
      </c>
      <c r="K43" s="3">
        <v>400</v>
      </c>
      <c r="L43" s="23"/>
      <c r="M43" s="24"/>
      <c r="N43" s="3">
        <f t="shared" si="0"/>
        <v>0</v>
      </c>
      <c r="O43" s="3">
        <f t="shared" si="1"/>
        <v>1283</v>
      </c>
      <c r="P43" s="3">
        <f t="shared" si="2"/>
        <v>1307</v>
      </c>
      <c r="Q43" s="3">
        <f t="shared" si="3"/>
        <v>24</v>
      </c>
      <c r="R43" s="3">
        <f t="shared" si="4"/>
        <v>1283</v>
      </c>
      <c r="S43" s="2" t="s">
        <v>29</v>
      </c>
      <c r="T43" s="2" t="s">
        <v>30</v>
      </c>
    </row>
    <row r="44" spans="1:20" x14ac:dyDescent="0.25">
      <c r="A44" s="2"/>
      <c r="B44" s="2">
        <v>43</v>
      </c>
      <c r="C44" s="2" t="s">
        <v>130</v>
      </c>
      <c r="D44" s="27" t="s">
        <v>131</v>
      </c>
      <c r="E44" s="2" t="s">
        <v>23</v>
      </c>
      <c r="F44" s="2" t="s">
        <v>25</v>
      </c>
      <c r="G44" s="2" t="s">
        <v>57</v>
      </c>
      <c r="H44" s="2" t="s">
        <v>26</v>
      </c>
      <c r="I44" s="2" t="s">
        <v>67</v>
      </c>
      <c r="J44" s="3">
        <v>883</v>
      </c>
      <c r="K44" s="3">
        <v>400</v>
      </c>
      <c r="L44" s="23"/>
      <c r="M44" s="24"/>
      <c r="N44" s="3">
        <f t="shared" si="0"/>
        <v>0</v>
      </c>
      <c r="O44" s="3">
        <f t="shared" si="1"/>
        <v>1283</v>
      </c>
      <c r="P44" s="3">
        <f t="shared" si="2"/>
        <v>1307</v>
      </c>
      <c r="Q44" s="3">
        <f t="shared" si="3"/>
        <v>24</v>
      </c>
      <c r="R44" s="3">
        <f t="shared" si="4"/>
        <v>1283</v>
      </c>
      <c r="S44" s="2" t="s">
        <v>29</v>
      </c>
      <c r="T44" s="2" t="s">
        <v>30</v>
      </c>
    </row>
    <row r="45" spans="1:20" x14ac:dyDescent="0.25">
      <c r="A45" s="2"/>
      <c r="B45" s="2">
        <v>44</v>
      </c>
      <c r="C45" s="2" t="s">
        <v>132</v>
      </c>
      <c r="D45" s="2" t="s">
        <v>133</v>
      </c>
      <c r="E45" s="2" t="s">
        <v>23</v>
      </c>
      <c r="F45" s="2" t="s">
        <v>134</v>
      </c>
      <c r="G45" s="2" t="s">
        <v>57</v>
      </c>
      <c r="H45" s="2" t="s">
        <v>26</v>
      </c>
      <c r="I45" s="2" t="s">
        <v>67</v>
      </c>
      <c r="J45" s="3">
        <v>883</v>
      </c>
      <c r="K45" s="3">
        <v>400</v>
      </c>
      <c r="L45" s="23"/>
      <c r="M45" s="24"/>
      <c r="N45" s="3">
        <f t="shared" si="0"/>
        <v>0</v>
      </c>
      <c r="O45" s="3">
        <f t="shared" si="1"/>
        <v>1283</v>
      </c>
      <c r="P45" s="3">
        <f t="shared" si="2"/>
        <v>1307</v>
      </c>
      <c r="Q45" s="3">
        <f t="shared" si="3"/>
        <v>24</v>
      </c>
      <c r="R45" s="3">
        <f t="shared" si="4"/>
        <v>1283</v>
      </c>
      <c r="S45" s="2" t="s">
        <v>29</v>
      </c>
      <c r="T45" s="2" t="s">
        <v>30</v>
      </c>
    </row>
    <row r="46" spans="1:20" x14ac:dyDescent="0.25">
      <c r="A46" s="2"/>
      <c r="B46" s="2">
        <v>45</v>
      </c>
      <c r="C46" s="2" t="s">
        <v>135</v>
      </c>
      <c r="D46" s="4" t="s">
        <v>136</v>
      </c>
      <c r="E46" s="2" t="s">
        <v>23</v>
      </c>
      <c r="F46" s="2" t="s">
        <v>25</v>
      </c>
      <c r="G46" s="2" t="s">
        <v>57</v>
      </c>
      <c r="H46" s="2" t="s">
        <v>26</v>
      </c>
      <c r="I46" s="2" t="s">
        <v>67</v>
      </c>
      <c r="J46" s="3">
        <v>873</v>
      </c>
      <c r="K46" s="3">
        <v>400</v>
      </c>
      <c r="L46" s="23"/>
      <c r="M46" s="24"/>
      <c r="N46" s="3">
        <f t="shared" si="0"/>
        <v>0</v>
      </c>
      <c r="O46" s="3">
        <f t="shared" si="1"/>
        <v>1273</v>
      </c>
      <c r="P46" s="3">
        <f t="shared" si="2"/>
        <v>1297</v>
      </c>
      <c r="Q46" s="3">
        <f t="shared" si="3"/>
        <v>24</v>
      </c>
      <c r="R46" s="3">
        <f t="shared" si="4"/>
        <v>1273</v>
      </c>
      <c r="S46" s="2" t="s">
        <v>29</v>
      </c>
      <c r="T46" s="2" t="s">
        <v>30</v>
      </c>
    </row>
    <row r="47" spans="1:20" x14ac:dyDescent="0.25">
      <c r="A47" s="28"/>
      <c r="B47" s="28"/>
      <c r="C47" s="29"/>
      <c r="D47" s="28"/>
      <c r="E47" s="28"/>
      <c r="F47" s="28"/>
      <c r="G47" s="29"/>
      <c r="H47" s="2"/>
      <c r="I47" s="2"/>
      <c r="J47" s="23"/>
      <c r="K47" s="23"/>
      <c r="L47" s="23"/>
      <c r="M47" s="24"/>
      <c r="N47" s="3">
        <f t="shared" si="0"/>
        <v>0</v>
      </c>
      <c r="O47" s="3">
        <f t="shared" si="1"/>
        <v>0</v>
      </c>
      <c r="P47" s="3">
        <f t="shared" si="2"/>
        <v>0</v>
      </c>
      <c r="Q47" s="3">
        <f t="shared" si="3"/>
        <v>0</v>
      </c>
      <c r="R47" s="3">
        <f t="shared" si="4"/>
        <v>0</v>
      </c>
      <c r="S47" s="2" t="s">
        <v>29</v>
      </c>
      <c r="T47" s="2" t="s">
        <v>30</v>
      </c>
    </row>
    <row r="48" spans="1:20" x14ac:dyDescent="0.25">
      <c r="A48" s="26"/>
      <c r="B48" s="34" t="s">
        <v>36</v>
      </c>
      <c r="C48" s="35"/>
      <c r="D48" s="34"/>
      <c r="E48" s="34"/>
      <c r="F48" s="34"/>
      <c r="G48" s="34"/>
      <c r="H48" s="35"/>
      <c r="I48" s="35"/>
      <c r="J48" s="7">
        <f>SUM(J2:J47)</f>
        <v>15278.990000000002</v>
      </c>
      <c r="K48" s="7">
        <f>SUM(K2:K47)</f>
        <v>27328</v>
      </c>
      <c r="L48" s="7">
        <f>SUM(L2:L47)</f>
        <v>828.1</v>
      </c>
      <c r="M48" s="8"/>
      <c r="N48" s="7">
        <f>SUM(N2:N47)</f>
        <v>877.78599999999994</v>
      </c>
      <c r="O48" s="7">
        <f>SUM(O2:O47)</f>
        <v>43484.776000000005</v>
      </c>
      <c r="P48" s="7">
        <f>SUM(P2:P47)</f>
        <v>45177.12316000001</v>
      </c>
      <c r="Q48" s="7">
        <f>SUM(Q2:Q47)</f>
        <v>1692.3471599999996</v>
      </c>
      <c r="R48" s="7">
        <f>SUM(R2:R47)</f>
        <v>43484.776000000005</v>
      </c>
      <c r="S48" s="8"/>
      <c r="T48" s="8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25">
      <c r="C197" s="1"/>
      <c r="H197" s="1"/>
      <c r="I197" s="1"/>
    </row>
    <row r="198" spans="1:20" x14ac:dyDescent="0.25">
      <c r="C198" s="1"/>
      <c r="H198" s="1"/>
      <c r="I198" s="1"/>
    </row>
    <row r="199" spans="1:20" x14ac:dyDescent="0.25">
      <c r="C199" s="1"/>
      <c r="H199" s="1"/>
      <c r="I199" s="1"/>
    </row>
    <row r="200" spans="1:20" x14ac:dyDescent="0.25">
      <c r="C200" s="1"/>
      <c r="H200" s="1"/>
      <c r="I200" s="1"/>
    </row>
    <row r="201" spans="1:20" x14ac:dyDescent="0.25">
      <c r="C201" s="1"/>
      <c r="H201" s="1"/>
      <c r="I201" s="1"/>
    </row>
    <row r="202" spans="1:20" x14ac:dyDescent="0.25">
      <c r="C202" s="1"/>
      <c r="H202" s="1"/>
      <c r="I202" s="1"/>
    </row>
    <row r="203" spans="1:20" x14ac:dyDescent="0.25">
      <c r="C203" s="1"/>
      <c r="H203" s="1"/>
      <c r="I203" s="1"/>
    </row>
    <row r="204" spans="1:20" x14ac:dyDescent="0.25">
      <c r="C204" s="1"/>
      <c r="H204" s="1"/>
      <c r="I204" s="1"/>
    </row>
    <row r="205" spans="1:20" x14ac:dyDescent="0.25">
      <c r="C205" s="1"/>
      <c r="H205" s="1"/>
      <c r="I205" s="1"/>
    </row>
    <row r="206" spans="1:20" x14ac:dyDescent="0.25">
      <c r="C206" s="1"/>
      <c r="H206" s="1"/>
      <c r="I206" s="1"/>
    </row>
    <row r="207" spans="1:20" x14ac:dyDescent="0.25">
      <c r="C207" s="1"/>
      <c r="H207" s="1"/>
      <c r="I207" s="1"/>
    </row>
    <row r="208" spans="1:20" x14ac:dyDescent="0.25">
      <c r="C208" s="1"/>
      <c r="H208" s="1"/>
      <c r="I208" s="1"/>
    </row>
    <row r="209" spans="3:9" x14ac:dyDescent="0.25">
      <c r="C209" s="1"/>
      <c r="H209" s="1"/>
      <c r="I209" s="1"/>
    </row>
    <row r="210" spans="3:9" x14ac:dyDescent="0.25">
      <c r="C210" s="1"/>
      <c r="H210" s="1"/>
      <c r="I210" s="1"/>
    </row>
    <row r="211" spans="3:9" x14ac:dyDescent="0.25">
      <c r="C211" s="1"/>
      <c r="H211" s="1"/>
      <c r="I211" s="1"/>
    </row>
    <row r="212" spans="3:9" x14ac:dyDescent="0.25">
      <c r="C212" s="1"/>
      <c r="H212" s="1"/>
      <c r="I212" s="1"/>
    </row>
    <row r="213" spans="3:9" x14ac:dyDescent="0.25">
      <c r="C213" s="1"/>
      <c r="H213" s="1"/>
      <c r="I213" s="1"/>
    </row>
    <row r="214" spans="3:9" x14ac:dyDescent="0.25">
      <c r="C214" s="1"/>
      <c r="H214" s="1"/>
      <c r="I214" s="1"/>
    </row>
    <row r="215" spans="3:9" x14ac:dyDescent="0.25">
      <c r="C215" s="1"/>
      <c r="H215" s="1"/>
      <c r="I215" s="1"/>
    </row>
    <row r="216" spans="3:9" x14ac:dyDescent="0.25">
      <c r="C216" s="1"/>
      <c r="H216" s="1"/>
      <c r="I216" s="1"/>
    </row>
    <row r="217" spans="3:9" x14ac:dyDescent="0.25">
      <c r="C217" s="1"/>
      <c r="H217" s="1"/>
      <c r="I217" s="1"/>
    </row>
    <row r="218" spans="3:9" x14ac:dyDescent="0.25">
      <c r="C218" s="1"/>
      <c r="H218" s="1"/>
      <c r="I218" s="1"/>
    </row>
    <row r="219" spans="3:9" x14ac:dyDescent="0.25">
      <c r="C219" s="1"/>
      <c r="H219" s="1"/>
      <c r="I219" s="1"/>
    </row>
    <row r="220" spans="3:9" x14ac:dyDescent="0.25">
      <c r="C220" s="1"/>
      <c r="H220" s="1"/>
      <c r="I220" s="1"/>
    </row>
    <row r="221" spans="3:9" x14ac:dyDescent="0.25">
      <c r="C221" s="1"/>
      <c r="H221" s="1"/>
      <c r="I221" s="1"/>
    </row>
    <row r="222" spans="3:9" x14ac:dyDescent="0.25">
      <c r="C222" s="1"/>
      <c r="H222" s="1"/>
      <c r="I222" s="1"/>
    </row>
    <row r="223" spans="3:9" x14ac:dyDescent="0.25">
      <c r="C223" s="1"/>
      <c r="H223" s="1"/>
      <c r="I223" s="1"/>
    </row>
    <row r="224" spans="3:9" x14ac:dyDescent="0.25">
      <c r="C224" s="1"/>
      <c r="H224" s="1"/>
      <c r="I224" s="1"/>
    </row>
    <row r="225" spans="3:9" x14ac:dyDescent="0.25">
      <c r="C225" s="1"/>
      <c r="H225" s="1"/>
      <c r="I225" s="1"/>
    </row>
    <row r="226" spans="3:9" x14ac:dyDescent="0.25">
      <c r="C226" s="1"/>
      <c r="H226" s="1"/>
      <c r="I226" s="1"/>
    </row>
    <row r="227" spans="3:9" x14ac:dyDescent="0.25">
      <c r="C227" s="1"/>
      <c r="H227" s="1"/>
      <c r="I227" s="1"/>
    </row>
    <row r="228" spans="3:9" x14ac:dyDescent="0.25">
      <c r="C228" s="1"/>
      <c r="H228" s="1"/>
      <c r="I228" s="1"/>
    </row>
    <row r="229" spans="3:9" x14ac:dyDescent="0.25">
      <c r="C229" s="1"/>
      <c r="H229" s="1"/>
      <c r="I229" s="1"/>
    </row>
    <row r="230" spans="3:9" x14ac:dyDescent="0.25">
      <c r="C230" s="1"/>
      <c r="H230" s="1"/>
      <c r="I230" s="1"/>
    </row>
    <row r="231" spans="3:9" x14ac:dyDescent="0.25">
      <c r="C231" s="1"/>
      <c r="H231" s="1"/>
      <c r="I231" s="1"/>
    </row>
    <row r="232" spans="3:9" x14ac:dyDescent="0.25">
      <c r="C232" s="1"/>
      <c r="H232" s="1"/>
      <c r="I232" s="1"/>
    </row>
    <row r="233" spans="3:9" x14ac:dyDescent="0.25">
      <c r="C233" s="1"/>
      <c r="H233" s="1"/>
      <c r="I233" s="1"/>
    </row>
    <row r="234" spans="3:9" x14ac:dyDescent="0.25">
      <c r="C234" s="1"/>
      <c r="H234" s="1"/>
      <c r="I234" s="1"/>
    </row>
    <row r="235" spans="3:9" x14ac:dyDescent="0.25">
      <c r="C235" s="1"/>
      <c r="H235" s="1"/>
      <c r="I235" s="1"/>
    </row>
    <row r="236" spans="3:9" x14ac:dyDescent="0.25">
      <c r="C236" s="1"/>
      <c r="H236" s="1"/>
      <c r="I236" s="1"/>
    </row>
    <row r="237" spans="3:9" x14ac:dyDescent="0.25">
      <c r="C237" s="1"/>
      <c r="H237" s="1"/>
      <c r="I237" s="1"/>
    </row>
    <row r="238" spans="3:9" x14ac:dyDescent="0.25">
      <c r="C238" s="1"/>
      <c r="H238" s="1"/>
      <c r="I238" s="1"/>
    </row>
    <row r="239" spans="3:9" x14ac:dyDescent="0.25">
      <c r="C239" s="1"/>
      <c r="H239" s="1"/>
      <c r="I239" s="1"/>
    </row>
    <row r="240" spans="3:9" x14ac:dyDescent="0.25">
      <c r="C240" s="1"/>
      <c r="H240" s="1"/>
      <c r="I240" s="1"/>
    </row>
    <row r="241" spans="3:9" x14ac:dyDescent="0.25">
      <c r="C241" s="1"/>
      <c r="H241" s="1"/>
      <c r="I241" s="1"/>
    </row>
    <row r="242" spans="3:9" x14ac:dyDescent="0.25">
      <c r="C242" s="1"/>
      <c r="H242" s="1"/>
      <c r="I242" s="1"/>
    </row>
    <row r="243" spans="3:9" x14ac:dyDescent="0.25">
      <c r="C243" s="1"/>
      <c r="H243" s="1"/>
      <c r="I243" s="1"/>
    </row>
    <row r="244" spans="3:9" x14ac:dyDescent="0.25">
      <c r="C244" s="1"/>
      <c r="H244" s="1"/>
      <c r="I244" s="1"/>
    </row>
  </sheetData>
  <mergeCells count="1">
    <mergeCell ref="B48:I48"/>
  </mergeCells>
  <phoneticPr fontId="43" type="noConversion"/>
  <dataValidations count="2">
    <dataValidation type="list" allowBlank="1" showErrorMessage="1" sqref="H2:H47" xr:uid="{00000000-0002-0000-0100-000000000000}">
      <formula1>"商务,旅游,包签,转移签,翻译,照片,落地签"</formula1>
    </dataValidation>
    <dataValidation type="list" allowBlank="1" showErrorMessage="1" sqref="I2:I47" xr:uid="{00000000-0002-0000-0100-000001000000}">
      <formula1>"已出签,已送签,受理中,已完成,已预约"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2022年12月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dcterms:modified xsi:type="dcterms:W3CDTF">2023-01-06T03:03:50Z</dcterms:modified>
</cp:coreProperties>
</file>