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740"/>
  </bookViews>
  <sheets>
    <sheet name="2020报价" sheetId="5" r:id="rId1"/>
  </sheets>
  <calcPr calcId="144525"/>
</workbook>
</file>

<file path=xl/sharedStrings.xml><?xml version="1.0" encoding="utf-8"?>
<sst xmlns="http://schemas.openxmlformats.org/spreadsheetml/2006/main" count="255" uniqueCount="149">
  <si>
    <t>陌陌2021四川公司年会线上活动结算单</t>
  </si>
  <si>
    <t>公司</t>
  </si>
  <si>
    <t>北京陌陌信息技术有限公司成都分公司</t>
  </si>
  <si>
    <t>康辉集团北京国际会议展览有限公司</t>
  </si>
  <si>
    <t>地址</t>
  </si>
  <si>
    <t>收件人</t>
  </si>
  <si>
    <t>邓浩</t>
  </si>
  <si>
    <t>发件人</t>
  </si>
  <si>
    <t>马可</t>
  </si>
  <si>
    <t>日期：</t>
  </si>
  <si>
    <t>项目名称：陌陌四川公司2021年会</t>
  </si>
  <si>
    <t>序号</t>
  </si>
  <si>
    <t>名称</t>
  </si>
  <si>
    <t>品牌、规格尺寸</t>
  </si>
  <si>
    <t>单位</t>
  </si>
  <si>
    <t>数量</t>
  </si>
  <si>
    <t>单价</t>
  </si>
  <si>
    <t>总价</t>
  </si>
  <si>
    <t>备注</t>
  </si>
  <si>
    <t>舞台</t>
  </si>
  <si>
    <t>二层舞台</t>
  </si>
  <si>
    <t>主舞台12m*7.32m*0.6m+二层舞台7m*2.24m*0.6m</t>
  </si>
  <si>
    <t>平方米</t>
  </si>
  <si>
    <t>舞台梯步</t>
  </si>
  <si>
    <t>二层木制梯步</t>
  </si>
  <si>
    <t>米</t>
  </si>
  <si>
    <t>LED+逆光网架</t>
  </si>
  <si>
    <t>6m*12m*2m</t>
  </si>
  <si>
    <t>立方米</t>
  </si>
  <si>
    <t>舞台地毯</t>
  </si>
  <si>
    <t>烟灰色拉绒地毯</t>
  </si>
  <si>
    <t>霓虹灯带</t>
  </si>
  <si>
    <t>全彩软灯条+控制器</t>
  </si>
  <si>
    <t>发光字</t>
  </si>
  <si>
    <t>项</t>
  </si>
  <si>
    <t>小计</t>
  </si>
  <si>
    <t>安装</t>
  </si>
  <si>
    <t>搭建人工</t>
  </si>
  <si>
    <t>运输</t>
  </si>
  <si>
    <t>AV部分</t>
  </si>
  <si>
    <t>一</t>
  </si>
  <si>
    <t>Lighting Equipment (灯光设备)</t>
  </si>
  <si>
    <t>GTD-1500 II PROFILE Moving Light Color Spot 电脑灯切割灯</t>
  </si>
  <si>
    <t>pcs</t>
  </si>
  <si>
    <t>JOLLY X-Super BeamPF 16R Beam PF  Moving Light Color 电脑光束灯</t>
  </si>
  <si>
    <t>MONON ETC PAR Light Source Four PAR-750W  ETC灯</t>
  </si>
  <si>
    <t>Led Par-64</t>
  </si>
  <si>
    <t>全彩激光灯</t>
  </si>
  <si>
    <t>MA-2 Z2 Lighting Mixer  灯控台</t>
  </si>
  <si>
    <t>SPLITTER Signals Amplifier 信号放大器</t>
  </si>
  <si>
    <t>CM Power Manual Windlass 电动葫芦</t>
  </si>
  <si>
    <t>Power and cable signals 电源及讯号线</t>
  </si>
  <si>
    <t>爆闪灯</t>
  </si>
  <si>
    <t>台</t>
  </si>
  <si>
    <t>灯光架 10m*6m龙门面光</t>
  </si>
  <si>
    <t>m</t>
  </si>
  <si>
    <t>烟雾机</t>
  </si>
  <si>
    <t>小计：</t>
  </si>
  <si>
    <t>二</t>
  </si>
  <si>
    <t>Audio Equipment(音频设备)</t>
  </si>
  <si>
    <t>天数</t>
  </si>
  <si>
    <t>Nexo PS15全音域线阵音箱</t>
  </si>
  <si>
    <t>Nexo  低音音箱</t>
  </si>
  <si>
    <t>Nexo  返送音箱</t>
  </si>
  <si>
    <t>POWERSOFT X8 DSP+ ETH   Amplifier Rack 八通道数字功率放大器</t>
  </si>
  <si>
    <t>CAMCO TECTON V6 Amplifier Rack 功率放大器</t>
  </si>
  <si>
    <t>NEXO P15TD Control Module 处理器</t>
  </si>
  <si>
    <t>BEHRINGER X32  Audio Mixer 数字调音台</t>
  </si>
  <si>
    <t>SHURE UR24D Wireless Handheld Mic  无线手持麦</t>
  </si>
  <si>
    <t>Liberty Straight Microphone  Stand 立式话筒支架</t>
  </si>
  <si>
    <t>SHURE UR 24D+	领夹话筒</t>
  </si>
  <si>
    <t>SHURE UA870/450 Antenna/Power Dist. System天线放大器</t>
  </si>
  <si>
    <t>MacBook Laptop Computer 笔记本电脑 播放器</t>
  </si>
  <si>
    <t>三</t>
  </si>
  <si>
    <t>Video Equipment(视频设备）</t>
  </si>
  <si>
    <t>P3高清晰LED显示屏主屏 7*4</t>
  </si>
  <si>
    <t>平米</t>
  </si>
  <si>
    <t>P3高清晰LED显示屏副屏  4m*0.5m*4条</t>
  </si>
  <si>
    <t>迈普V3视频切换台</t>
  </si>
  <si>
    <t>EXTRON   ISS506  Switcher  特技切换台</t>
  </si>
  <si>
    <t>套</t>
  </si>
  <si>
    <t>WATCHOUT 视频控制器</t>
  </si>
  <si>
    <t>APPLE AIR</t>
  </si>
  <si>
    <t>APPLE  笔记本</t>
  </si>
  <si>
    <t>T3×13联监视系统</t>
  </si>
  <si>
    <t>EXTRON   GLI2000  （5BNC）  信号滤波器</t>
  </si>
  <si>
    <t>EXTRON      DA8VGA  分配器</t>
  </si>
  <si>
    <t>运营费用</t>
  </si>
  <si>
    <t>一、外聘人员费用</t>
  </si>
  <si>
    <t>化妆师/造型师</t>
  </si>
  <si>
    <t>人次</t>
  </si>
  <si>
    <t>主持人</t>
  </si>
  <si>
    <t>企业员工</t>
  </si>
  <si>
    <t>舞蹈演员</t>
  </si>
  <si>
    <t>.</t>
  </si>
  <si>
    <t>二、运营制作物及备品</t>
  </si>
  <si>
    <t>直播工程师</t>
  </si>
  <si>
    <t>直播技术解决+直播及连线+笔记本电脑1台+采集卡1</t>
  </si>
  <si>
    <t>直播平台客户提供</t>
  </si>
  <si>
    <t>直播推流</t>
  </si>
  <si>
    <t>助理+设备</t>
  </si>
  <si>
    <t>导播服务</t>
  </si>
  <si>
    <t>导播台+录机+特效助理</t>
  </si>
  <si>
    <t>摄像服务</t>
  </si>
  <si>
    <t>摄像机+专业摄像师 2游机+1定机</t>
  </si>
  <si>
    <t>60寸电视提字器+支架</t>
  </si>
  <si>
    <t>提词器 电视机60寸</t>
  </si>
  <si>
    <t>网络</t>
  </si>
  <si>
    <t>视频制作</t>
  </si>
  <si>
    <t>开场视频30S+7个节目开场特效+主持人角标+LOGO特效+2首歌歌词</t>
  </si>
  <si>
    <t>话筒套</t>
  </si>
  <si>
    <t>直播彩排费用</t>
  </si>
  <si>
    <t>三、服装</t>
  </si>
  <si>
    <t>女主持服装</t>
  </si>
  <si>
    <t>女主持鞋子</t>
  </si>
  <si>
    <t>男主持西服套装</t>
  </si>
  <si>
    <t>合唱</t>
  </si>
  <si>
    <t>合唱卫衣</t>
  </si>
  <si>
    <t>合唱服装</t>
  </si>
  <si>
    <t>合唱道具</t>
  </si>
  <si>
    <t>芒种</t>
  </si>
  <si>
    <t>衣服</t>
  </si>
  <si>
    <t>鞋子</t>
  </si>
  <si>
    <t>扇子</t>
  </si>
  <si>
    <t>打底裤</t>
  </si>
  <si>
    <t>大碗宽面</t>
  </si>
  <si>
    <t>男士衬衫</t>
  </si>
  <si>
    <t>男士裤子</t>
  </si>
  <si>
    <t>无价之姐</t>
  </si>
  <si>
    <t>白色衬衣</t>
  </si>
  <si>
    <t>上衣</t>
  </si>
  <si>
    <t>短裙</t>
  </si>
  <si>
    <t>裙子</t>
  </si>
  <si>
    <t>裤子</t>
  </si>
  <si>
    <t>短裤</t>
  </si>
  <si>
    <t>百褶裙</t>
  </si>
  <si>
    <t>百褶裙下装</t>
  </si>
  <si>
    <t>新疆舞</t>
  </si>
  <si>
    <t>辫子</t>
  </si>
  <si>
    <t>四、执行人员费用</t>
  </si>
  <si>
    <t>活动执行</t>
  </si>
  <si>
    <t>人员费用</t>
  </si>
  <si>
    <t>市内交通+餐饮补助</t>
  </si>
  <si>
    <t>人天</t>
  </si>
  <si>
    <t>费用合计</t>
  </si>
  <si>
    <t>服务费(10%)：</t>
  </si>
  <si>
    <t>总计：</t>
  </si>
  <si>
    <t>含税总价（6%）</t>
  </si>
  <si>
    <t>优惠价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</si>
</sst>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[$¥-804]* #,##0.00_ ;_ [$¥-804]* \-#,##0.00_ ;_ [$¥-804]* &quot;-&quot;??_ ;_ @_ "/>
    <numFmt numFmtId="177" formatCode="&quot;￥&quot;#,##0.00_);[Red]\(&quot;￥&quot;#,##0.00\)"/>
    <numFmt numFmtId="178" formatCode="_(\¥* #,##0.00_);_(\¥* \(#,##0.00\);_(\¥* &quot;-&quot;??_);_(@_)"/>
    <numFmt numFmtId="179" formatCode="0_);[Red]\(0\)"/>
    <numFmt numFmtId="180" formatCode="yyyy/m/d;@"/>
    <numFmt numFmtId="181" formatCode="\¥#,##0.00_);[Red]\(\¥#,##0.00\)"/>
    <numFmt numFmtId="182" formatCode="\¥#,##0.00;[Red]\¥#,##0.00"/>
  </numFmts>
  <fonts count="3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sz val="10"/>
      <color rgb="FFFF0000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Helv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等线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新細明體"/>
      <charset val="136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17" borderId="12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9" fillId="16" borderId="11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4" fillId="0" borderId="0"/>
    <xf numFmtId="0" fontId="28" fillId="0" borderId="16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5" fillId="0" borderId="0"/>
    <xf numFmtId="0" fontId="33" fillId="3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0" borderId="0"/>
    <xf numFmtId="0" fontId="18" fillId="2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0"/>
    <xf numFmtId="0" fontId="18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/>
    <xf numFmtId="0" fontId="31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22" fillId="0" borderId="0"/>
  </cellStyleXfs>
  <cellXfs count="13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Alignment="1">
      <alignment vertical="center"/>
    </xf>
    <xf numFmtId="0" fontId="1" fillId="0" borderId="0" xfId="0" applyFont="1"/>
    <xf numFmtId="179" fontId="1" fillId="0" borderId="0" xfId="0" applyNumberFormat="1" applyFont="1"/>
    <xf numFmtId="178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179" fontId="1" fillId="0" borderId="5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80" fontId="1" fillId="0" borderId="5" xfId="0" applyNumberFormat="1" applyFont="1" applyBorder="1" applyAlignment="1">
      <alignment horizontal="center" vertical="center"/>
    </xf>
    <xf numFmtId="180" fontId="1" fillId="0" borderId="5" xfId="0" applyNumberFormat="1" applyFont="1" applyBorder="1" applyAlignment="1">
      <alignment horizontal="left"/>
    </xf>
    <xf numFmtId="180" fontId="1" fillId="0" borderId="6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179" fontId="3" fillId="0" borderId="5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78" fontId="1" fillId="0" borderId="5" xfId="0" applyNumberFormat="1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179" fontId="3" fillId="2" borderId="5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0" borderId="4" xfId="55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5" xfId="55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/>
    </xf>
    <xf numFmtId="178" fontId="1" fillId="0" borderId="5" xfId="55" applyNumberFormat="1" applyFont="1" applyFill="1" applyBorder="1" applyAlignment="1">
      <alignment horizontal="center" vertical="center"/>
    </xf>
    <xf numFmtId="0" fontId="1" fillId="0" borderId="6" xfId="55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4" xfId="55" applyFont="1" applyBorder="1" applyAlignment="1">
      <alignment horizontal="center"/>
    </xf>
    <xf numFmtId="0" fontId="1" fillId="0" borderId="5" xfId="0" applyFont="1" applyBorder="1"/>
    <xf numFmtId="0" fontId="1" fillId="0" borderId="5" xfId="55" applyFont="1" applyBorder="1"/>
    <xf numFmtId="178" fontId="3" fillId="0" borderId="5" xfId="0" applyNumberFormat="1" applyFont="1" applyBorder="1" applyAlignment="1">
      <alignment horizontal="right" vertical="center"/>
    </xf>
    <xf numFmtId="178" fontId="3" fillId="0" borderId="5" xfId="55" applyNumberFormat="1" applyFont="1" applyBorder="1"/>
    <xf numFmtId="0" fontId="1" fillId="0" borderId="6" xfId="55" applyFont="1" applyBorder="1" applyAlignment="1">
      <alignment horizontal="center" vertical="center"/>
    </xf>
    <xf numFmtId="178" fontId="1" fillId="0" borderId="5" xfId="55" applyNumberFormat="1" applyFont="1" applyBorder="1"/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79" fontId="5" fillId="2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182" fontId="5" fillId="2" borderId="5" xfId="0" applyNumberFormat="1" applyFont="1" applyFill="1" applyBorder="1"/>
    <xf numFmtId="179" fontId="5" fillId="2" borderId="5" xfId="0" applyNumberFormat="1" applyFont="1" applyFill="1" applyBorder="1"/>
    <xf numFmtId="178" fontId="5" fillId="2" borderId="5" xfId="0" applyNumberFormat="1" applyFont="1" applyFill="1" applyBorder="1"/>
    <xf numFmtId="178" fontId="5" fillId="2" borderId="5" xfId="0" applyNumberFormat="1" applyFont="1" applyFill="1" applyBorder="1" applyAlignment="1">
      <alignment horizontal="center"/>
    </xf>
    <xf numFmtId="182" fontId="5" fillId="2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179" fontId="4" fillId="3" borderId="5" xfId="0" applyNumberFormat="1" applyFont="1" applyFill="1" applyBorder="1" applyAlignment="1">
      <alignment horizontal="center" vertical="center" wrapText="1" shrinkToFit="1"/>
    </xf>
    <xf numFmtId="178" fontId="1" fillId="3" borderId="5" xfId="55" applyNumberFormat="1" applyFont="1" applyFill="1" applyBorder="1" applyAlignment="1">
      <alignment horizontal="center"/>
    </xf>
    <xf numFmtId="178" fontId="1" fillId="0" borderId="5" xfId="55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left" vertical="center" wrapText="1"/>
    </xf>
    <xf numFmtId="179" fontId="4" fillId="0" borderId="5" xfId="0" applyNumberFormat="1" applyFont="1" applyFill="1" applyBorder="1" applyAlignment="1">
      <alignment horizontal="center" vertical="center" wrapText="1" shrinkToFit="1"/>
    </xf>
    <xf numFmtId="49" fontId="6" fillId="0" borderId="4" xfId="47" applyNumberFormat="1" applyFont="1" applyBorder="1" applyAlignment="1">
      <alignment horizontal="right" vertical="center" wrapText="1"/>
    </xf>
    <xf numFmtId="49" fontId="6" fillId="0" borderId="5" xfId="47" applyNumberFormat="1" applyFont="1" applyBorder="1" applyAlignment="1">
      <alignment horizontal="right" vertical="center" wrapText="1"/>
    </xf>
    <xf numFmtId="179" fontId="6" fillId="0" borderId="5" xfId="47" applyNumberFormat="1" applyFont="1" applyBorder="1" applyAlignment="1">
      <alignment horizontal="right" vertical="center" wrapText="1"/>
    </xf>
    <xf numFmtId="178" fontId="5" fillId="0" borderId="5" xfId="55" applyNumberFormat="1" applyFont="1" applyBorder="1" applyAlignment="1">
      <alignment horizontal="center"/>
    </xf>
    <xf numFmtId="0" fontId="5" fillId="0" borderId="6" xfId="55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8" fontId="1" fillId="0" borderId="5" xfId="55" applyNumberFormat="1" applyFont="1" applyFill="1" applyBorder="1"/>
    <xf numFmtId="0" fontId="4" fillId="0" borderId="6" xfId="0" applyFont="1" applyBorder="1" applyAlignment="1">
      <alignment horizontal="center" vertical="center"/>
    </xf>
    <xf numFmtId="179" fontId="6" fillId="0" borderId="5" xfId="0" applyNumberFormat="1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9" fontId="6" fillId="0" borderId="5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179" fontId="5" fillId="2" borderId="5" xfId="0" applyNumberFormat="1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6" fillId="0" borderId="5" xfId="40" applyFont="1" applyFill="1" applyBorder="1" applyAlignment="1">
      <alignment horizontal="left" vertical="center"/>
    </xf>
    <xf numFmtId="0" fontId="6" fillId="0" borderId="5" xfId="58" applyFont="1" applyFill="1" applyBorder="1" applyAlignment="1">
      <alignment horizontal="left" vertical="center"/>
    </xf>
    <xf numFmtId="0" fontId="6" fillId="0" borderId="5" xfId="58" applyFont="1" applyFill="1" applyBorder="1" applyAlignment="1">
      <alignment horizontal="center" vertical="center" wrapText="1"/>
    </xf>
    <xf numFmtId="179" fontId="6" fillId="0" borderId="5" xfId="58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79" fontId="4" fillId="0" borderId="5" xfId="0" applyNumberFormat="1" applyFont="1" applyBorder="1" applyAlignment="1">
      <alignment horizontal="right"/>
    </xf>
    <xf numFmtId="178" fontId="5" fillId="0" borderId="5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justify" vertical="center" wrapText="1"/>
    </xf>
    <xf numFmtId="0" fontId="6" fillId="0" borderId="5" xfId="4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81" fontId="6" fillId="3" borderId="6" xfId="0" applyNumberFormat="1" applyFont="1" applyFill="1" applyBorder="1" applyAlignment="1">
      <alignment horizontal="center" vertical="center" wrapText="1"/>
    </xf>
    <xf numFmtId="181" fontId="6" fillId="3" borderId="6" xfId="0" applyNumberFormat="1" applyFont="1" applyFill="1" applyBorder="1" applyAlignment="1">
      <alignment horizontal="justify" vertical="center" wrapText="1"/>
    </xf>
    <xf numFmtId="0" fontId="6" fillId="4" borderId="5" xfId="0" applyFont="1" applyFill="1" applyBorder="1" applyAlignment="1">
      <alignment horizontal="justify" vertical="center"/>
    </xf>
    <xf numFmtId="0" fontId="6" fillId="4" borderId="5" xfId="0" applyFont="1" applyFill="1" applyBorder="1" applyAlignment="1">
      <alignment horizontal="center" vertical="center"/>
    </xf>
    <xf numFmtId="181" fontId="7" fillId="3" borderId="6" xfId="0" applyNumberFormat="1" applyFont="1" applyFill="1" applyBorder="1" applyAlignment="1">
      <alignment horizontal="justify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81" fontId="6" fillId="0" borderId="6" xfId="0" applyNumberFormat="1" applyFont="1" applyFill="1" applyBorder="1" applyAlignment="1">
      <alignment horizontal="left" vertical="center" wrapText="1"/>
    </xf>
    <xf numFmtId="0" fontId="6" fillId="0" borderId="5" xfId="58" applyFont="1" applyFill="1" applyBorder="1" applyAlignment="1">
      <alignment wrapText="1"/>
    </xf>
    <xf numFmtId="178" fontId="1" fillId="0" borderId="5" xfId="55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181" fontId="6" fillId="0" borderId="6" xfId="0" applyNumberFormat="1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5" xfId="40" applyFont="1" applyBorder="1" applyAlignment="1">
      <alignment horizontal="left" vertical="center"/>
    </xf>
    <xf numFmtId="0" fontId="4" fillId="0" borderId="5" xfId="0" applyFont="1" applyBorder="1"/>
    <xf numFmtId="0" fontId="6" fillId="0" borderId="5" xfId="58" applyFont="1" applyBorder="1" applyAlignment="1">
      <alignment horizontal="center" vertical="center" wrapText="1"/>
    </xf>
    <xf numFmtId="179" fontId="6" fillId="0" borderId="5" xfId="58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9" fontId="4" fillId="0" borderId="5" xfId="0" applyNumberFormat="1" applyFont="1" applyBorder="1" applyAlignment="1">
      <alignment horizontal="center"/>
    </xf>
    <xf numFmtId="178" fontId="5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178" fontId="5" fillId="0" borderId="8" xfId="0" applyNumberFormat="1" applyFont="1" applyBorder="1" applyAlignment="1">
      <alignment horizontal="center"/>
    </xf>
    <xf numFmtId="178" fontId="5" fillId="0" borderId="9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/>
    <xf numFmtId="178" fontId="10" fillId="0" borderId="8" xfId="0" applyNumberFormat="1" applyFont="1" applyBorder="1" applyAlignment="1">
      <alignment horizontal="center" vertical="center"/>
    </xf>
    <xf numFmtId="178" fontId="10" fillId="0" borderId="9" xfId="0" applyNumberFormat="1" applyFont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一般 2" xfId="30"/>
    <cellStyle name="汇总" xfId="31" builtinId="25"/>
    <cellStyle name="好" xfId="32" builtinId="26"/>
    <cellStyle name="一般_Sheet1 2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 7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ormal" xfId="53"/>
    <cellStyle name="常规 11" xfId="54"/>
    <cellStyle name="常规 2" xfId="55"/>
    <cellStyle name="千位分隔 2" xfId="56"/>
    <cellStyle name="常规 4" xfId="57"/>
    <cellStyle name="常规_宁波车展结算0428" xfId="58"/>
    <cellStyle name="样式 1" xfId="5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4"/>
  <sheetViews>
    <sheetView tabSelected="1" view="pageBreakPreview" zoomScale="85" zoomScaleNormal="118" zoomScaleSheetLayoutView="85" workbookViewId="0">
      <selection activeCell="E124" sqref="E124:H124"/>
    </sheetView>
  </sheetViews>
  <sheetFormatPr defaultColWidth="10.8333333333333" defaultRowHeight="15.6" outlineLevelCol="7"/>
  <cols>
    <col min="1" max="1" width="9.33333333333333" style="4" customWidth="1"/>
    <col min="2" max="2" width="32.5555555555556" style="4" customWidth="1"/>
    <col min="3" max="3" width="54.6666666666667" style="4" customWidth="1"/>
    <col min="4" max="4" width="12.1666666666667" style="4" customWidth="1"/>
    <col min="5" max="5" width="5.88888888888889" style="5" customWidth="1"/>
    <col min="6" max="6" width="16.5" style="6" customWidth="1"/>
    <col min="7" max="7" width="15.8148148148148" style="6" customWidth="1"/>
    <col min="8" max="8" width="15.8888888888889" style="4" customWidth="1"/>
    <col min="9" max="11" width="10.8333333333333" style="4"/>
    <col min="12" max="12" width="15.6666666666667" style="4"/>
    <col min="13" max="16384" width="10.8333333333333" style="4"/>
  </cols>
  <sheetData>
    <row r="1" ht="25.8" spans="1:8">
      <c r="A1" s="7" t="s">
        <v>0</v>
      </c>
      <c r="B1" s="8"/>
      <c r="C1" s="8"/>
      <c r="D1" s="8"/>
      <c r="E1" s="9"/>
      <c r="F1" s="10"/>
      <c r="G1" s="10"/>
      <c r="H1" s="11"/>
    </row>
    <row r="2" ht="21" customHeight="1" spans="1:8">
      <c r="A2" s="12" t="s">
        <v>1</v>
      </c>
      <c r="B2" s="13" t="s">
        <v>2</v>
      </c>
      <c r="C2" s="13"/>
      <c r="D2" s="14" t="s">
        <v>1</v>
      </c>
      <c r="E2" s="15" t="s">
        <v>3</v>
      </c>
      <c r="F2" s="16"/>
      <c r="G2" s="17"/>
      <c r="H2" s="18"/>
    </row>
    <row r="3" ht="21" customHeight="1" spans="1:8">
      <c r="A3" s="12" t="s">
        <v>4</v>
      </c>
      <c r="B3" s="13"/>
      <c r="C3" s="13"/>
      <c r="D3" s="14" t="s">
        <v>4</v>
      </c>
      <c r="E3" s="15"/>
      <c r="F3" s="16"/>
      <c r="G3" s="17"/>
      <c r="H3" s="18"/>
    </row>
    <row r="4" ht="21" customHeight="1" spans="1:8">
      <c r="A4" s="12" t="s">
        <v>5</v>
      </c>
      <c r="B4" s="13" t="s">
        <v>6</v>
      </c>
      <c r="C4" s="13"/>
      <c r="D4" s="14" t="s">
        <v>7</v>
      </c>
      <c r="E4" s="15" t="s">
        <v>8</v>
      </c>
      <c r="F4" s="16"/>
      <c r="G4" s="17"/>
      <c r="H4" s="18"/>
    </row>
    <row r="5" ht="21" customHeight="1" spans="1:8">
      <c r="A5" s="12"/>
      <c r="B5" s="13"/>
      <c r="C5" s="13"/>
      <c r="D5" s="14" t="s">
        <v>9</v>
      </c>
      <c r="E5" s="19">
        <v>44232</v>
      </c>
      <c r="F5" s="19"/>
      <c r="G5" s="20"/>
      <c r="H5" s="21"/>
    </row>
    <row r="6" ht="21" customHeight="1" spans="1:8">
      <c r="A6" s="22" t="s">
        <v>10</v>
      </c>
      <c r="B6" s="23"/>
      <c r="C6" s="23"/>
      <c r="D6" s="24"/>
      <c r="E6" s="25"/>
      <c r="F6" s="26"/>
      <c r="G6" s="27"/>
      <c r="H6" s="28"/>
    </row>
    <row r="7" ht="21" customHeight="1" spans="1:8">
      <c r="A7" s="12" t="s">
        <v>11</v>
      </c>
      <c r="B7" s="13" t="s">
        <v>12</v>
      </c>
      <c r="C7" s="13" t="s">
        <v>13</v>
      </c>
      <c r="D7" s="14" t="s">
        <v>14</v>
      </c>
      <c r="E7" s="15" t="s">
        <v>15</v>
      </c>
      <c r="F7" s="29" t="s">
        <v>16</v>
      </c>
      <c r="G7" s="30" t="s">
        <v>17</v>
      </c>
      <c r="H7" s="31" t="s">
        <v>18</v>
      </c>
    </row>
    <row r="8" ht="16.2" spans="1:8">
      <c r="A8" s="32" t="s">
        <v>19</v>
      </c>
      <c r="B8" s="33"/>
      <c r="C8" s="33"/>
      <c r="D8" s="34"/>
      <c r="E8" s="35"/>
      <c r="F8" s="36"/>
      <c r="G8" s="37"/>
      <c r="H8" s="38"/>
    </row>
    <row r="9" s="1" customFormat="1" spans="1:8">
      <c r="A9" s="39">
        <v>1</v>
      </c>
      <c r="B9" s="40" t="s">
        <v>20</v>
      </c>
      <c r="C9" s="41" t="s">
        <v>21</v>
      </c>
      <c r="D9" s="42" t="s">
        <v>22</v>
      </c>
      <c r="E9" s="43">
        <v>103</v>
      </c>
      <c r="F9" s="44">
        <v>60</v>
      </c>
      <c r="G9" s="44">
        <f t="shared" ref="G9:G14" si="0">F9*E9</f>
        <v>6180</v>
      </c>
      <c r="H9" s="45"/>
    </row>
    <row r="10" s="1" customFormat="1" spans="1:8">
      <c r="A10" s="39">
        <v>2</v>
      </c>
      <c r="B10" s="40" t="s">
        <v>23</v>
      </c>
      <c r="C10" s="41" t="s">
        <v>24</v>
      </c>
      <c r="D10" s="42" t="s">
        <v>25</v>
      </c>
      <c r="E10" s="43">
        <v>8</v>
      </c>
      <c r="F10" s="44">
        <v>160</v>
      </c>
      <c r="G10" s="44">
        <f t="shared" si="0"/>
        <v>1280</v>
      </c>
      <c r="H10" s="45"/>
    </row>
    <row r="11" s="1" customFormat="1" spans="1:8">
      <c r="A11" s="46">
        <v>3</v>
      </c>
      <c r="B11" s="40" t="s">
        <v>26</v>
      </c>
      <c r="C11" s="47" t="s">
        <v>27</v>
      </c>
      <c r="D11" s="48" t="s">
        <v>28</v>
      </c>
      <c r="E11" s="49">
        <v>144</v>
      </c>
      <c r="F11" s="44">
        <v>35</v>
      </c>
      <c r="G11" s="44">
        <f t="shared" si="0"/>
        <v>5040</v>
      </c>
      <c r="H11" s="50"/>
    </row>
    <row r="12" s="1" customFormat="1" spans="1:8">
      <c r="A12" s="39">
        <v>4</v>
      </c>
      <c r="B12" s="40" t="s">
        <v>29</v>
      </c>
      <c r="C12" s="41" t="s">
        <v>30</v>
      </c>
      <c r="D12" s="48" t="s">
        <v>22</v>
      </c>
      <c r="E12" s="49">
        <v>136</v>
      </c>
      <c r="F12" s="44">
        <v>25</v>
      </c>
      <c r="G12" s="44">
        <f t="shared" si="0"/>
        <v>3400</v>
      </c>
      <c r="H12" s="50"/>
    </row>
    <row r="13" s="1" customFormat="1" spans="1:8">
      <c r="A13" s="39">
        <v>5</v>
      </c>
      <c r="B13" s="40" t="s">
        <v>31</v>
      </c>
      <c r="C13" s="41" t="s">
        <v>32</v>
      </c>
      <c r="D13" s="42" t="s">
        <v>25</v>
      </c>
      <c r="E13" s="43">
        <v>40</v>
      </c>
      <c r="F13" s="44">
        <v>50</v>
      </c>
      <c r="G13" s="44">
        <f t="shared" si="0"/>
        <v>2000</v>
      </c>
      <c r="H13" s="50"/>
    </row>
    <row r="14" s="1" customFormat="1" spans="1:8">
      <c r="A14" s="46">
        <v>6</v>
      </c>
      <c r="B14" s="40" t="s">
        <v>33</v>
      </c>
      <c r="C14" s="41"/>
      <c r="D14" s="48" t="s">
        <v>34</v>
      </c>
      <c r="E14" s="49">
        <v>1</v>
      </c>
      <c r="F14" s="44">
        <v>3000</v>
      </c>
      <c r="G14" s="44">
        <f t="shared" si="0"/>
        <v>3000</v>
      </c>
      <c r="H14" s="50"/>
    </row>
    <row r="15" ht="16.2" spans="1:8">
      <c r="A15" s="51"/>
      <c r="B15" s="52"/>
      <c r="C15" s="53"/>
      <c r="D15" s="14"/>
      <c r="E15" s="15"/>
      <c r="F15" s="54" t="s">
        <v>35</v>
      </c>
      <c r="G15" s="55">
        <f>SUM(G9:G14)</f>
        <v>20900</v>
      </c>
      <c r="H15" s="56"/>
    </row>
    <row r="16" ht="16.2" spans="1:8">
      <c r="A16" s="32" t="s">
        <v>36</v>
      </c>
      <c r="B16" s="33"/>
      <c r="C16" s="33"/>
      <c r="D16" s="34"/>
      <c r="E16" s="35"/>
      <c r="F16" s="36"/>
      <c r="G16" s="37"/>
      <c r="H16" s="38"/>
    </row>
    <row r="17" spans="1:8">
      <c r="A17" s="51">
        <v>1</v>
      </c>
      <c r="B17" s="52" t="s">
        <v>37</v>
      </c>
      <c r="C17" s="53"/>
      <c r="D17" s="14"/>
      <c r="E17" s="15">
        <v>20</v>
      </c>
      <c r="F17" s="57">
        <v>280</v>
      </c>
      <c r="G17" s="57">
        <f>E17*F17</f>
        <v>5600</v>
      </c>
      <c r="H17" s="56"/>
    </row>
    <row r="18" spans="1:8">
      <c r="A18" s="51">
        <v>2</v>
      </c>
      <c r="B18" s="52" t="s">
        <v>38</v>
      </c>
      <c r="C18" s="53"/>
      <c r="D18" s="14"/>
      <c r="E18" s="15">
        <v>4</v>
      </c>
      <c r="F18" s="57">
        <v>1000</v>
      </c>
      <c r="G18" s="57">
        <f>E18*F18</f>
        <v>4000</v>
      </c>
      <c r="H18" s="56"/>
    </row>
    <row r="19" ht="16.2" spans="1:8">
      <c r="A19" s="51"/>
      <c r="B19" s="52"/>
      <c r="C19" s="53"/>
      <c r="D19" s="14"/>
      <c r="E19" s="15"/>
      <c r="F19" s="54" t="s">
        <v>35</v>
      </c>
      <c r="G19" s="55">
        <f>SUM(G17:G18)</f>
        <v>9600</v>
      </c>
      <c r="H19" s="56"/>
    </row>
    <row r="20" spans="1:8">
      <c r="A20" s="58" t="s">
        <v>39</v>
      </c>
      <c r="B20" s="59"/>
      <c r="C20" s="59"/>
      <c r="D20" s="59"/>
      <c r="E20" s="60"/>
      <c r="F20" s="59"/>
      <c r="G20" s="59"/>
      <c r="H20" s="61"/>
    </row>
    <row r="21" spans="1:8">
      <c r="A21" s="58" t="s">
        <v>40</v>
      </c>
      <c r="B21" s="62" t="s">
        <v>41</v>
      </c>
      <c r="C21" s="62"/>
      <c r="D21" s="62"/>
      <c r="E21" s="63"/>
      <c r="F21" s="64"/>
      <c r="G21" s="65"/>
      <c r="H21" s="66"/>
    </row>
    <row r="22" s="2" customFormat="1" ht="16" customHeight="1" spans="1:8">
      <c r="A22" s="67">
        <v>1</v>
      </c>
      <c r="B22" s="47" t="s">
        <v>42</v>
      </c>
      <c r="C22" s="47"/>
      <c r="D22" s="48" t="s">
        <v>43</v>
      </c>
      <c r="E22" s="68">
        <v>4</v>
      </c>
      <c r="F22" s="69">
        <v>650</v>
      </c>
      <c r="G22" s="70">
        <f>E22*F22</f>
        <v>2600</v>
      </c>
      <c r="H22" s="50"/>
    </row>
    <row r="23" s="2" customFormat="1" ht="16" customHeight="1" spans="1:8">
      <c r="A23" s="67">
        <v>2</v>
      </c>
      <c r="B23" s="71" t="s">
        <v>44</v>
      </c>
      <c r="C23" s="71"/>
      <c r="D23" s="48" t="s">
        <v>43</v>
      </c>
      <c r="E23" s="72">
        <v>18</v>
      </c>
      <c r="F23" s="70">
        <v>400</v>
      </c>
      <c r="G23" s="70">
        <f t="shared" ref="G23:G33" si="1">E23*F23</f>
        <v>7200</v>
      </c>
      <c r="H23" s="50"/>
    </row>
    <row r="24" s="2" customFormat="1" ht="16" customHeight="1" spans="1:8">
      <c r="A24" s="67">
        <v>3</v>
      </c>
      <c r="B24" s="71" t="s">
        <v>45</v>
      </c>
      <c r="C24" s="71"/>
      <c r="D24" s="48" t="s">
        <v>43</v>
      </c>
      <c r="E24" s="72">
        <v>6</v>
      </c>
      <c r="F24" s="70">
        <v>170</v>
      </c>
      <c r="G24" s="70">
        <f t="shared" si="1"/>
        <v>1020</v>
      </c>
      <c r="H24" s="50"/>
    </row>
    <row r="25" s="2" customFormat="1" ht="16" customHeight="1" spans="1:8">
      <c r="A25" s="67">
        <v>4</v>
      </c>
      <c r="B25" s="71" t="s">
        <v>46</v>
      </c>
      <c r="C25" s="71"/>
      <c r="D25" s="48" t="s">
        <v>43</v>
      </c>
      <c r="E25" s="72">
        <v>19</v>
      </c>
      <c r="F25" s="70">
        <v>40</v>
      </c>
      <c r="G25" s="70">
        <f t="shared" si="1"/>
        <v>760</v>
      </c>
      <c r="H25" s="50"/>
    </row>
    <row r="26" s="2" customFormat="1" ht="16" customHeight="1" spans="1:8">
      <c r="A26" s="67">
        <v>5</v>
      </c>
      <c r="B26" s="71" t="s">
        <v>47</v>
      </c>
      <c r="C26" s="71"/>
      <c r="D26" s="48" t="s">
        <v>43</v>
      </c>
      <c r="E26" s="72">
        <v>0</v>
      </c>
      <c r="F26" s="70">
        <v>4000</v>
      </c>
      <c r="G26" s="70">
        <f t="shared" si="1"/>
        <v>0</v>
      </c>
      <c r="H26" s="50"/>
    </row>
    <row r="27" s="2" customFormat="1" ht="16" customHeight="1" spans="1:8">
      <c r="A27" s="67">
        <v>6</v>
      </c>
      <c r="B27" s="71" t="s">
        <v>48</v>
      </c>
      <c r="C27" s="71"/>
      <c r="D27" s="48" t="s">
        <v>43</v>
      </c>
      <c r="E27" s="72">
        <v>1</v>
      </c>
      <c r="F27" s="70">
        <v>1000</v>
      </c>
      <c r="G27" s="70">
        <f t="shared" si="1"/>
        <v>1000</v>
      </c>
      <c r="H27" s="50"/>
    </row>
    <row r="28" s="2" customFormat="1" ht="16" customHeight="1" spans="1:8">
      <c r="A28" s="67">
        <v>7</v>
      </c>
      <c r="B28" s="71" t="s">
        <v>49</v>
      </c>
      <c r="C28" s="71"/>
      <c r="D28" s="48" t="s">
        <v>43</v>
      </c>
      <c r="E28" s="72">
        <v>4</v>
      </c>
      <c r="F28" s="70">
        <v>100</v>
      </c>
      <c r="G28" s="70">
        <f t="shared" si="1"/>
        <v>400</v>
      </c>
      <c r="H28" s="50"/>
    </row>
    <row r="29" s="2" customFormat="1" ht="16" customHeight="1" spans="1:8">
      <c r="A29" s="67">
        <v>8</v>
      </c>
      <c r="B29" s="71" t="s">
        <v>50</v>
      </c>
      <c r="C29" s="71"/>
      <c r="D29" s="48" t="s">
        <v>43</v>
      </c>
      <c r="E29" s="72">
        <v>2</v>
      </c>
      <c r="F29" s="70">
        <v>200</v>
      </c>
      <c r="G29" s="70">
        <f t="shared" si="1"/>
        <v>400</v>
      </c>
      <c r="H29" s="50"/>
    </row>
    <row r="30" s="2" customFormat="1" ht="16" customHeight="1" spans="1:8">
      <c r="A30" s="67">
        <v>9</v>
      </c>
      <c r="B30" s="71" t="s">
        <v>51</v>
      </c>
      <c r="C30" s="71"/>
      <c r="D30" s="48" t="s">
        <v>43</v>
      </c>
      <c r="E30" s="72">
        <v>1</v>
      </c>
      <c r="F30" s="70">
        <v>0</v>
      </c>
      <c r="G30" s="70">
        <f t="shared" si="1"/>
        <v>0</v>
      </c>
      <c r="H30" s="50"/>
    </row>
    <row r="31" s="2" customFormat="1" ht="16" customHeight="1" spans="1:8">
      <c r="A31" s="67">
        <v>10</v>
      </c>
      <c r="B31" s="71" t="s">
        <v>52</v>
      </c>
      <c r="C31" s="71"/>
      <c r="D31" s="48" t="s">
        <v>53</v>
      </c>
      <c r="E31" s="72">
        <v>0</v>
      </c>
      <c r="F31" s="70">
        <v>500</v>
      </c>
      <c r="G31" s="70">
        <f t="shared" si="1"/>
        <v>0</v>
      </c>
      <c r="H31" s="50"/>
    </row>
    <row r="32" s="2" customFormat="1" ht="16" customHeight="1" spans="1:8">
      <c r="A32" s="67">
        <v>11</v>
      </c>
      <c r="B32" s="71" t="s">
        <v>54</v>
      </c>
      <c r="C32" s="71"/>
      <c r="D32" s="48" t="s">
        <v>55</v>
      </c>
      <c r="E32" s="72">
        <v>22</v>
      </c>
      <c r="F32" s="70">
        <v>60</v>
      </c>
      <c r="G32" s="70">
        <f t="shared" si="1"/>
        <v>1320</v>
      </c>
      <c r="H32" s="50"/>
    </row>
    <row r="33" s="2" customFormat="1" ht="16" customHeight="1" spans="1:8">
      <c r="A33" s="67">
        <v>12</v>
      </c>
      <c r="B33" s="71" t="s">
        <v>56</v>
      </c>
      <c r="C33" s="71"/>
      <c r="D33" s="48" t="s">
        <v>53</v>
      </c>
      <c r="E33" s="72">
        <v>2</v>
      </c>
      <c r="F33" s="70">
        <v>500</v>
      </c>
      <c r="G33" s="70">
        <f t="shared" si="1"/>
        <v>1000</v>
      </c>
      <c r="H33" s="50"/>
    </row>
    <row r="34" spans="1:8">
      <c r="A34" s="73" t="s">
        <v>57</v>
      </c>
      <c r="B34" s="74"/>
      <c r="C34" s="74"/>
      <c r="D34" s="74"/>
      <c r="E34" s="75"/>
      <c r="F34" s="74"/>
      <c r="G34" s="76">
        <f>SUM(G22:G33)</f>
        <v>15700</v>
      </c>
      <c r="H34" s="77"/>
    </row>
    <row r="35" spans="1:8">
      <c r="A35" s="58" t="s">
        <v>58</v>
      </c>
      <c r="B35" s="62" t="s">
        <v>59</v>
      </c>
      <c r="C35" s="62"/>
      <c r="D35" s="62"/>
      <c r="E35" s="63"/>
      <c r="F35" s="64"/>
      <c r="G35" s="65"/>
      <c r="H35" s="66" t="s">
        <v>60</v>
      </c>
    </row>
    <row r="36" spans="1:8">
      <c r="A36" s="78">
        <v>1</v>
      </c>
      <c r="B36" s="47" t="s">
        <v>61</v>
      </c>
      <c r="C36" s="47"/>
      <c r="D36" s="79" t="s">
        <v>43</v>
      </c>
      <c r="E36" s="68">
        <v>4</v>
      </c>
      <c r="F36" s="57">
        <v>450</v>
      </c>
      <c r="G36" s="80">
        <f>H36*E36*F36</f>
        <v>1800</v>
      </c>
      <c r="H36" s="81">
        <v>1</v>
      </c>
    </row>
    <row r="37" spans="1:8">
      <c r="A37" s="78">
        <v>2</v>
      </c>
      <c r="B37" s="47" t="s">
        <v>62</v>
      </c>
      <c r="C37" s="47"/>
      <c r="D37" s="79" t="s">
        <v>43</v>
      </c>
      <c r="E37" s="68">
        <v>2</v>
      </c>
      <c r="F37" s="57">
        <v>450</v>
      </c>
      <c r="G37" s="80">
        <f t="shared" ref="G37:G48" si="2">H37*E37*F37</f>
        <v>900</v>
      </c>
      <c r="H37" s="81">
        <v>1</v>
      </c>
    </row>
    <row r="38" spans="1:8">
      <c r="A38" s="78">
        <v>3</v>
      </c>
      <c r="B38" s="47" t="s">
        <v>63</v>
      </c>
      <c r="C38" s="47"/>
      <c r="D38" s="79" t="s">
        <v>43</v>
      </c>
      <c r="E38" s="68">
        <v>4</v>
      </c>
      <c r="F38" s="57">
        <v>400</v>
      </c>
      <c r="G38" s="80">
        <f t="shared" si="2"/>
        <v>1600</v>
      </c>
      <c r="H38" s="81">
        <v>1</v>
      </c>
    </row>
    <row r="39" spans="1:8">
      <c r="A39" s="78">
        <v>4</v>
      </c>
      <c r="B39" s="47" t="s">
        <v>64</v>
      </c>
      <c r="C39" s="47"/>
      <c r="D39" s="79" t="s">
        <v>43</v>
      </c>
      <c r="E39" s="68">
        <v>1</v>
      </c>
      <c r="F39" s="57">
        <v>100</v>
      </c>
      <c r="G39" s="80">
        <f t="shared" si="2"/>
        <v>100</v>
      </c>
      <c r="H39" s="81">
        <v>1</v>
      </c>
    </row>
    <row r="40" spans="1:8">
      <c r="A40" s="78">
        <v>5</v>
      </c>
      <c r="B40" s="47" t="s">
        <v>65</v>
      </c>
      <c r="C40" s="47"/>
      <c r="D40" s="79" t="s">
        <v>43</v>
      </c>
      <c r="E40" s="68">
        <v>1</v>
      </c>
      <c r="F40" s="57">
        <v>100</v>
      </c>
      <c r="G40" s="80">
        <f t="shared" si="2"/>
        <v>100</v>
      </c>
      <c r="H40" s="81">
        <v>1</v>
      </c>
    </row>
    <row r="41" spans="1:8">
      <c r="A41" s="78">
        <v>6</v>
      </c>
      <c r="B41" s="47" t="s">
        <v>66</v>
      </c>
      <c r="C41" s="47"/>
      <c r="D41" s="79" t="s">
        <v>43</v>
      </c>
      <c r="E41" s="68">
        <v>1</v>
      </c>
      <c r="F41" s="57">
        <v>200</v>
      </c>
      <c r="G41" s="80">
        <f t="shared" si="2"/>
        <v>200</v>
      </c>
      <c r="H41" s="81">
        <v>1</v>
      </c>
    </row>
    <row r="42" spans="1:8">
      <c r="A42" s="78">
        <v>7</v>
      </c>
      <c r="B42" s="47" t="s">
        <v>67</v>
      </c>
      <c r="C42" s="47"/>
      <c r="D42" s="79" t="s">
        <v>43</v>
      </c>
      <c r="E42" s="68">
        <v>1</v>
      </c>
      <c r="F42" s="57">
        <v>1200</v>
      </c>
      <c r="G42" s="80">
        <f t="shared" si="2"/>
        <v>1200</v>
      </c>
      <c r="H42" s="81">
        <v>1</v>
      </c>
    </row>
    <row r="43" spans="1:8">
      <c r="A43" s="78">
        <v>8</v>
      </c>
      <c r="B43" s="47" t="s">
        <v>68</v>
      </c>
      <c r="C43" s="47"/>
      <c r="D43" s="79" t="s">
        <v>43</v>
      </c>
      <c r="E43" s="82">
        <v>8</v>
      </c>
      <c r="F43" s="57">
        <v>200</v>
      </c>
      <c r="G43" s="80">
        <f t="shared" si="2"/>
        <v>1600</v>
      </c>
      <c r="H43" s="83">
        <v>1</v>
      </c>
    </row>
    <row r="44" spans="1:8">
      <c r="A44" s="78">
        <v>9</v>
      </c>
      <c r="B44" s="47" t="s">
        <v>69</v>
      </c>
      <c r="C44" s="47"/>
      <c r="D44" s="79" t="s">
        <v>43</v>
      </c>
      <c r="E44" s="82">
        <v>6</v>
      </c>
      <c r="F44" s="57">
        <v>100</v>
      </c>
      <c r="G44" s="80">
        <f t="shared" si="2"/>
        <v>600</v>
      </c>
      <c r="H44" s="83">
        <v>1</v>
      </c>
    </row>
    <row r="45" spans="1:8">
      <c r="A45" s="78">
        <v>10</v>
      </c>
      <c r="B45" s="47" t="s">
        <v>70</v>
      </c>
      <c r="C45" s="47"/>
      <c r="D45" s="79" t="s">
        <v>43</v>
      </c>
      <c r="E45" s="82">
        <v>10</v>
      </c>
      <c r="F45" s="57">
        <v>300</v>
      </c>
      <c r="G45" s="80">
        <f t="shared" si="2"/>
        <v>3000</v>
      </c>
      <c r="H45" s="83">
        <v>1</v>
      </c>
    </row>
    <row r="46" spans="1:8">
      <c r="A46" s="78">
        <v>11</v>
      </c>
      <c r="B46" s="47" t="s">
        <v>71</v>
      </c>
      <c r="C46" s="47"/>
      <c r="D46" s="79" t="s">
        <v>43</v>
      </c>
      <c r="E46" s="68">
        <v>1</v>
      </c>
      <c r="F46" s="57">
        <v>100</v>
      </c>
      <c r="G46" s="80">
        <f t="shared" si="2"/>
        <v>100</v>
      </c>
      <c r="H46" s="81">
        <v>1</v>
      </c>
    </row>
    <row r="47" spans="1:8">
      <c r="A47" s="78">
        <v>12</v>
      </c>
      <c r="B47" s="47" t="s">
        <v>72</v>
      </c>
      <c r="C47" s="47"/>
      <c r="D47" s="79" t="s">
        <v>43</v>
      </c>
      <c r="E47" s="68">
        <v>2</v>
      </c>
      <c r="F47" s="57">
        <v>0</v>
      </c>
      <c r="G47" s="80">
        <f t="shared" si="2"/>
        <v>0</v>
      </c>
      <c r="H47" s="81">
        <v>1</v>
      </c>
    </row>
    <row r="48" spans="1:8">
      <c r="A48" s="73" t="s">
        <v>57</v>
      </c>
      <c r="B48" s="74"/>
      <c r="C48" s="74"/>
      <c r="D48" s="74"/>
      <c r="E48" s="75"/>
      <c r="F48" s="74"/>
      <c r="G48" s="76">
        <f>SUM(G36:G47)</f>
        <v>11200</v>
      </c>
      <c r="H48" s="77"/>
    </row>
    <row r="49" spans="1:8">
      <c r="A49" s="58" t="s">
        <v>73</v>
      </c>
      <c r="B49" s="62" t="s">
        <v>74</v>
      </c>
      <c r="C49" s="62"/>
      <c r="D49" s="62"/>
      <c r="E49" s="63"/>
      <c r="F49" s="64"/>
      <c r="G49" s="65"/>
      <c r="H49" s="66" t="s">
        <v>60</v>
      </c>
    </row>
    <row r="50" s="2" customFormat="1" ht="16" customHeight="1" spans="1:8">
      <c r="A50" s="46">
        <v>1</v>
      </c>
      <c r="B50" s="47" t="s">
        <v>75</v>
      </c>
      <c r="C50" s="47"/>
      <c r="D50" s="48" t="s">
        <v>76</v>
      </c>
      <c r="E50" s="49">
        <v>28</v>
      </c>
      <c r="F50" s="70">
        <v>250</v>
      </c>
      <c r="G50" s="70">
        <f>E50*F50</f>
        <v>7000</v>
      </c>
      <c r="H50" s="81">
        <v>1</v>
      </c>
    </row>
    <row r="51" s="2" customFormat="1" ht="16" customHeight="1" spans="1:8">
      <c r="A51" s="46">
        <v>2</v>
      </c>
      <c r="B51" s="47" t="s">
        <v>77</v>
      </c>
      <c r="C51" s="47"/>
      <c r="D51" s="48" t="s">
        <v>76</v>
      </c>
      <c r="E51" s="49">
        <v>8</v>
      </c>
      <c r="F51" s="70">
        <v>250</v>
      </c>
      <c r="G51" s="70">
        <f t="shared" ref="G51:G59" si="3">E51*F51</f>
        <v>2000</v>
      </c>
      <c r="H51" s="81">
        <v>1</v>
      </c>
    </row>
    <row r="52" spans="1:8">
      <c r="A52" s="78">
        <v>4</v>
      </c>
      <c r="B52" s="47" t="s">
        <v>78</v>
      </c>
      <c r="C52" s="47"/>
      <c r="D52" s="79" t="s">
        <v>53</v>
      </c>
      <c r="E52" s="84">
        <v>1</v>
      </c>
      <c r="F52" s="57">
        <v>2500</v>
      </c>
      <c r="G52" s="70">
        <f t="shared" si="3"/>
        <v>2500</v>
      </c>
      <c r="H52" s="81">
        <v>1</v>
      </c>
    </row>
    <row r="53" spans="1:8">
      <c r="A53" s="78">
        <v>5</v>
      </c>
      <c r="B53" s="47" t="s">
        <v>79</v>
      </c>
      <c r="C53" s="47"/>
      <c r="D53" s="79" t="s">
        <v>80</v>
      </c>
      <c r="E53" s="84">
        <v>1</v>
      </c>
      <c r="F53" s="57">
        <v>800</v>
      </c>
      <c r="G53" s="70">
        <f t="shared" si="3"/>
        <v>800</v>
      </c>
      <c r="H53" s="81">
        <v>1</v>
      </c>
    </row>
    <row r="54" spans="1:8">
      <c r="A54" s="78">
        <v>6</v>
      </c>
      <c r="B54" s="47" t="s">
        <v>81</v>
      </c>
      <c r="C54" s="47"/>
      <c r="D54" s="79" t="s">
        <v>53</v>
      </c>
      <c r="E54" s="84">
        <v>1</v>
      </c>
      <c r="F54" s="57">
        <v>1200</v>
      </c>
      <c r="G54" s="70">
        <f t="shared" si="3"/>
        <v>1200</v>
      </c>
      <c r="H54" s="81">
        <v>1</v>
      </c>
    </row>
    <row r="55" spans="1:8">
      <c r="A55" s="78">
        <v>7</v>
      </c>
      <c r="B55" s="47" t="s">
        <v>82</v>
      </c>
      <c r="C55" s="47"/>
      <c r="D55" s="85" t="s">
        <v>80</v>
      </c>
      <c r="E55" s="86">
        <v>2</v>
      </c>
      <c r="F55" s="57">
        <v>200</v>
      </c>
      <c r="G55" s="70">
        <f t="shared" si="3"/>
        <v>400</v>
      </c>
      <c r="H55" s="83">
        <v>1</v>
      </c>
    </row>
    <row r="56" spans="1:8">
      <c r="A56" s="78">
        <v>8</v>
      </c>
      <c r="B56" s="47" t="s">
        <v>83</v>
      </c>
      <c r="C56" s="47"/>
      <c r="D56" s="85" t="s">
        <v>53</v>
      </c>
      <c r="E56" s="86">
        <v>2</v>
      </c>
      <c r="F56" s="57">
        <v>200</v>
      </c>
      <c r="G56" s="70">
        <f t="shared" si="3"/>
        <v>400</v>
      </c>
      <c r="H56" s="83">
        <v>1</v>
      </c>
    </row>
    <row r="57" spans="1:8">
      <c r="A57" s="78">
        <v>9</v>
      </c>
      <c r="B57" s="47" t="s">
        <v>84</v>
      </c>
      <c r="C57" s="47"/>
      <c r="D57" s="79" t="s">
        <v>53</v>
      </c>
      <c r="E57" s="84">
        <v>1</v>
      </c>
      <c r="F57" s="57">
        <v>300</v>
      </c>
      <c r="G57" s="70">
        <f t="shared" si="3"/>
        <v>300</v>
      </c>
      <c r="H57" s="81">
        <v>1</v>
      </c>
    </row>
    <row r="58" spans="1:8">
      <c r="A58" s="78">
        <v>10</v>
      </c>
      <c r="B58" s="47" t="s">
        <v>85</v>
      </c>
      <c r="C58" s="47"/>
      <c r="D58" s="79" t="s">
        <v>53</v>
      </c>
      <c r="E58" s="84">
        <v>2</v>
      </c>
      <c r="F58" s="57">
        <v>0</v>
      </c>
      <c r="G58" s="70">
        <f t="shared" si="3"/>
        <v>0</v>
      </c>
      <c r="H58" s="81">
        <v>1</v>
      </c>
    </row>
    <row r="59" spans="1:8">
      <c r="A59" s="78">
        <v>11</v>
      </c>
      <c r="B59" s="47" t="s">
        <v>86</v>
      </c>
      <c r="C59" s="47"/>
      <c r="D59" s="79" t="s">
        <v>80</v>
      </c>
      <c r="E59" s="84">
        <v>1</v>
      </c>
      <c r="F59" s="57">
        <v>0</v>
      </c>
      <c r="G59" s="70">
        <f t="shared" si="3"/>
        <v>0</v>
      </c>
      <c r="H59" s="81">
        <v>1</v>
      </c>
    </row>
    <row r="60" spans="1:8">
      <c r="A60" s="73" t="s">
        <v>57</v>
      </c>
      <c r="B60" s="74"/>
      <c r="C60" s="74"/>
      <c r="D60" s="74"/>
      <c r="E60" s="75"/>
      <c r="F60" s="74"/>
      <c r="G60" s="76">
        <f>SUM(G50:G59)</f>
        <v>14600</v>
      </c>
      <c r="H60" s="77"/>
    </row>
    <row r="61" spans="1:8">
      <c r="A61" s="58" t="s">
        <v>87</v>
      </c>
      <c r="B61" s="59"/>
      <c r="C61" s="59"/>
      <c r="D61" s="59"/>
      <c r="E61" s="60"/>
      <c r="F61" s="59"/>
      <c r="G61" s="59"/>
      <c r="H61" s="61"/>
    </row>
    <row r="62" spans="1:8">
      <c r="A62" s="87" t="s">
        <v>88</v>
      </c>
      <c r="B62" s="88"/>
      <c r="C62" s="88"/>
      <c r="D62" s="88"/>
      <c r="E62" s="89"/>
      <c r="F62" s="88"/>
      <c r="G62" s="59"/>
      <c r="H62" s="90"/>
    </row>
    <row r="63" spans="1:8">
      <c r="A63" s="91">
        <v>4</v>
      </c>
      <c r="B63" s="92" t="s">
        <v>89</v>
      </c>
      <c r="C63" s="93"/>
      <c r="D63" s="94" t="s">
        <v>90</v>
      </c>
      <c r="E63" s="95">
        <v>5</v>
      </c>
      <c r="F63" s="57">
        <v>800</v>
      </c>
      <c r="G63" s="80">
        <f t="shared" ref="G63:G65" si="4">E63*F63</f>
        <v>4000</v>
      </c>
      <c r="H63" s="81"/>
    </row>
    <row r="64" spans="1:8">
      <c r="A64" s="91">
        <v>5</v>
      </c>
      <c r="B64" s="92" t="s">
        <v>91</v>
      </c>
      <c r="C64" s="93"/>
      <c r="D64" s="94" t="s">
        <v>90</v>
      </c>
      <c r="E64" s="95">
        <v>0</v>
      </c>
      <c r="F64" s="57">
        <v>3500</v>
      </c>
      <c r="G64" s="80">
        <f t="shared" si="4"/>
        <v>0</v>
      </c>
      <c r="H64" s="81" t="s">
        <v>92</v>
      </c>
    </row>
    <row r="65" spans="1:8">
      <c r="A65" s="91">
        <v>6</v>
      </c>
      <c r="B65" s="92" t="s">
        <v>93</v>
      </c>
      <c r="C65" s="93"/>
      <c r="D65" s="94" t="s">
        <v>90</v>
      </c>
      <c r="E65" s="95">
        <v>0</v>
      </c>
      <c r="F65" s="57">
        <v>1200</v>
      </c>
      <c r="G65" s="80">
        <f t="shared" si="4"/>
        <v>0</v>
      </c>
      <c r="H65" s="81" t="s">
        <v>92</v>
      </c>
    </row>
    <row r="66" spans="1:8">
      <c r="A66" s="96" t="s">
        <v>94</v>
      </c>
      <c r="B66" s="97"/>
      <c r="C66" s="97"/>
      <c r="D66" s="97"/>
      <c r="E66" s="98"/>
      <c r="F66" s="97"/>
      <c r="G66" s="99">
        <f>SUM(G63:G65)</f>
        <v>4000</v>
      </c>
      <c r="H66" s="81"/>
    </row>
    <row r="67" spans="1:8">
      <c r="A67" s="87" t="s">
        <v>95</v>
      </c>
      <c r="B67" s="88"/>
      <c r="C67" s="88"/>
      <c r="D67" s="88"/>
      <c r="E67" s="89"/>
      <c r="F67" s="88"/>
      <c r="G67" s="59"/>
      <c r="H67" s="90"/>
    </row>
    <row r="68" spans="1:8">
      <c r="A68" s="100">
        <v>1</v>
      </c>
      <c r="B68" s="101" t="s">
        <v>96</v>
      </c>
      <c r="C68" s="102" t="s">
        <v>97</v>
      </c>
      <c r="D68" s="103" t="s">
        <v>34</v>
      </c>
      <c r="E68" s="104">
        <v>1</v>
      </c>
      <c r="F68" s="57">
        <v>5000</v>
      </c>
      <c r="G68" s="105">
        <f t="shared" ref="G68:G73" si="5">F68*E68</f>
        <v>5000</v>
      </c>
      <c r="H68" s="106" t="s">
        <v>98</v>
      </c>
    </row>
    <row r="69" spans="1:8">
      <c r="A69" s="100">
        <v>2</v>
      </c>
      <c r="B69" s="101" t="s">
        <v>99</v>
      </c>
      <c r="C69" s="102" t="s">
        <v>100</v>
      </c>
      <c r="D69" s="103" t="s">
        <v>34</v>
      </c>
      <c r="E69" s="104">
        <v>1</v>
      </c>
      <c r="F69" s="57">
        <v>4000</v>
      </c>
      <c r="G69" s="105">
        <f t="shared" si="5"/>
        <v>4000</v>
      </c>
      <c r="H69" s="107"/>
    </row>
    <row r="70" spans="1:8">
      <c r="A70" s="100">
        <v>3</v>
      </c>
      <c r="B70" s="101" t="s">
        <v>101</v>
      </c>
      <c r="C70" s="108" t="s">
        <v>102</v>
      </c>
      <c r="D70" s="103" t="s">
        <v>34</v>
      </c>
      <c r="E70" s="109">
        <v>1</v>
      </c>
      <c r="F70" s="57">
        <v>5000</v>
      </c>
      <c r="G70" s="105">
        <f t="shared" si="5"/>
        <v>5000</v>
      </c>
      <c r="H70" s="110"/>
    </row>
    <row r="71" spans="1:8">
      <c r="A71" s="100">
        <v>4</v>
      </c>
      <c r="B71" s="101" t="s">
        <v>103</v>
      </c>
      <c r="C71" s="108" t="s">
        <v>104</v>
      </c>
      <c r="D71" s="103" t="s">
        <v>34</v>
      </c>
      <c r="E71" s="109">
        <v>3</v>
      </c>
      <c r="F71" s="57">
        <v>2000</v>
      </c>
      <c r="G71" s="105">
        <f t="shared" si="5"/>
        <v>6000</v>
      </c>
      <c r="H71" s="110"/>
    </row>
    <row r="72" spans="1:8">
      <c r="A72" s="100">
        <v>5</v>
      </c>
      <c r="B72" s="101" t="s">
        <v>105</v>
      </c>
      <c r="C72" s="111" t="s">
        <v>106</v>
      </c>
      <c r="D72" s="103" t="s">
        <v>34</v>
      </c>
      <c r="E72" s="109">
        <v>1</v>
      </c>
      <c r="F72" s="57">
        <v>700</v>
      </c>
      <c r="G72" s="105">
        <f t="shared" si="5"/>
        <v>700</v>
      </c>
      <c r="H72" s="110"/>
    </row>
    <row r="73" s="3" customFormat="1" spans="1:8">
      <c r="A73" s="100">
        <v>6</v>
      </c>
      <c r="B73" s="101" t="s">
        <v>107</v>
      </c>
      <c r="C73" s="112"/>
      <c r="D73" s="103" t="s">
        <v>34</v>
      </c>
      <c r="E73" s="85">
        <v>1</v>
      </c>
      <c r="F73" s="57">
        <v>5000</v>
      </c>
      <c r="G73" s="105">
        <f t="shared" si="5"/>
        <v>5000</v>
      </c>
      <c r="H73" s="113"/>
    </row>
    <row r="74" ht="30" spans="1:8">
      <c r="A74" s="100">
        <v>7</v>
      </c>
      <c r="B74" s="92" t="s">
        <v>108</v>
      </c>
      <c r="C74" s="114" t="s">
        <v>109</v>
      </c>
      <c r="D74" s="103" t="s">
        <v>34</v>
      </c>
      <c r="E74" s="85">
        <v>1</v>
      </c>
      <c r="F74" s="115">
        <v>25000</v>
      </c>
      <c r="G74" s="115">
        <f t="shared" ref="G74:G76" si="6">F74*E74</f>
        <v>25000</v>
      </c>
      <c r="H74" s="116"/>
    </row>
    <row r="75" spans="1:8">
      <c r="A75" s="100">
        <v>8</v>
      </c>
      <c r="B75" s="101" t="s">
        <v>110</v>
      </c>
      <c r="C75" s="112"/>
      <c r="D75" s="103" t="s">
        <v>34</v>
      </c>
      <c r="E75" s="85">
        <v>2</v>
      </c>
      <c r="F75" s="57">
        <v>50</v>
      </c>
      <c r="G75" s="105">
        <f t="shared" si="6"/>
        <v>100</v>
      </c>
      <c r="H75" s="117"/>
    </row>
    <row r="76" s="4" customFormat="1" spans="1:8">
      <c r="A76" s="100">
        <v>9</v>
      </c>
      <c r="B76" s="101" t="s">
        <v>111</v>
      </c>
      <c r="C76" s="112"/>
      <c r="D76" s="103" t="s">
        <v>34</v>
      </c>
      <c r="E76" s="85">
        <v>1</v>
      </c>
      <c r="F76" s="57">
        <v>3000</v>
      </c>
      <c r="G76" s="105">
        <f t="shared" si="6"/>
        <v>3000</v>
      </c>
      <c r="H76" s="117"/>
    </row>
    <row r="77" spans="1:8">
      <c r="A77" s="96" t="s">
        <v>57</v>
      </c>
      <c r="B77" s="97"/>
      <c r="C77" s="97"/>
      <c r="D77" s="97"/>
      <c r="E77" s="98"/>
      <c r="F77" s="97"/>
      <c r="G77" s="99">
        <f>SUM(G68:G75)</f>
        <v>50800</v>
      </c>
      <c r="H77" s="81"/>
    </row>
    <row r="78" s="4" customFormat="1" spans="1:8">
      <c r="A78" s="87" t="s">
        <v>112</v>
      </c>
      <c r="B78" s="88"/>
      <c r="C78" s="88"/>
      <c r="D78" s="88"/>
      <c r="E78" s="89"/>
      <c r="F78" s="88"/>
      <c r="G78" s="59"/>
      <c r="H78" s="90"/>
    </row>
    <row r="79" s="4" customFormat="1" spans="1:8">
      <c r="A79" s="67">
        <v>1</v>
      </c>
      <c r="B79" s="103" t="s">
        <v>91</v>
      </c>
      <c r="C79" s="103" t="s">
        <v>113</v>
      </c>
      <c r="D79" s="94" t="s">
        <v>34</v>
      </c>
      <c r="E79" s="95">
        <v>1</v>
      </c>
      <c r="F79" s="80">
        <v>229</v>
      </c>
      <c r="G79" s="80">
        <f t="shared" ref="G79:G114" si="7">E79*F79</f>
        <v>229</v>
      </c>
      <c r="H79" s="106"/>
    </row>
    <row r="80" s="4" customFormat="1" spans="1:8">
      <c r="A80" s="67">
        <v>2</v>
      </c>
      <c r="B80" s="103"/>
      <c r="C80" s="103" t="s">
        <v>114</v>
      </c>
      <c r="D80" s="94" t="s">
        <v>34</v>
      </c>
      <c r="E80" s="95">
        <v>1</v>
      </c>
      <c r="F80" s="80">
        <v>75</v>
      </c>
      <c r="G80" s="80">
        <f t="shared" si="7"/>
        <v>75</v>
      </c>
      <c r="H80" s="107"/>
    </row>
    <row r="81" s="4" customFormat="1" spans="1:8">
      <c r="A81" s="67">
        <v>3</v>
      </c>
      <c r="B81" s="103"/>
      <c r="C81" s="103" t="s">
        <v>115</v>
      </c>
      <c r="D81" s="94" t="s">
        <v>34</v>
      </c>
      <c r="E81" s="95">
        <v>1</v>
      </c>
      <c r="F81" s="80">
        <v>338</v>
      </c>
      <c r="G81" s="80">
        <f t="shared" si="7"/>
        <v>338</v>
      </c>
      <c r="H81" s="110"/>
    </row>
    <row r="82" s="4" customFormat="1" spans="1:8">
      <c r="A82" s="67">
        <v>4</v>
      </c>
      <c r="B82" s="103" t="s">
        <v>116</v>
      </c>
      <c r="C82" s="103" t="s">
        <v>117</v>
      </c>
      <c r="D82" s="94" t="s">
        <v>34</v>
      </c>
      <c r="E82" s="95">
        <v>24</v>
      </c>
      <c r="F82" s="80">
        <v>28.87</v>
      </c>
      <c r="G82" s="80">
        <f t="shared" si="7"/>
        <v>692.88</v>
      </c>
      <c r="H82" s="110"/>
    </row>
    <row r="83" s="4" customFormat="1" spans="1:8">
      <c r="A83" s="67">
        <v>5</v>
      </c>
      <c r="B83" s="103"/>
      <c r="C83" s="103" t="s">
        <v>118</v>
      </c>
      <c r="D83" s="94" t="s">
        <v>34</v>
      </c>
      <c r="E83" s="95">
        <v>1</v>
      </c>
      <c r="F83" s="80">
        <v>69.9</v>
      </c>
      <c r="G83" s="80">
        <f t="shared" si="7"/>
        <v>69.9</v>
      </c>
      <c r="H83" s="110"/>
    </row>
    <row r="84" s="4" customFormat="1" spans="1:8">
      <c r="A84" s="67">
        <v>6</v>
      </c>
      <c r="B84" s="103"/>
      <c r="C84" s="103" t="s">
        <v>119</v>
      </c>
      <c r="D84" s="94" t="s">
        <v>34</v>
      </c>
      <c r="E84" s="95">
        <v>3</v>
      </c>
      <c r="F84" s="80">
        <v>12.5</v>
      </c>
      <c r="G84" s="80">
        <f t="shared" si="7"/>
        <v>37.5</v>
      </c>
      <c r="H84" s="110"/>
    </row>
    <row r="85" s="4" customFormat="1" spans="1:8">
      <c r="A85" s="67">
        <v>7</v>
      </c>
      <c r="B85" s="103"/>
      <c r="C85" s="103" t="s">
        <v>119</v>
      </c>
      <c r="D85" s="94" t="s">
        <v>34</v>
      </c>
      <c r="E85" s="95">
        <v>4</v>
      </c>
      <c r="F85" s="80">
        <v>10</v>
      </c>
      <c r="G85" s="80">
        <f t="shared" si="7"/>
        <v>40</v>
      </c>
      <c r="H85" s="110"/>
    </row>
    <row r="86" s="4" customFormat="1" spans="1:8">
      <c r="A86" s="67">
        <v>8</v>
      </c>
      <c r="B86" s="48" t="s">
        <v>120</v>
      </c>
      <c r="C86" s="118" t="s">
        <v>121</v>
      </c>
      <c r="D86" s="94" t="s">
        <v>34</v>
      </c>
      <c r="E86" s="95">
        <v>3</v>
      </c>
      <c r="F86" s="80">
        <v>58</v>
      </c>
      <c r="G86" s="80">
        <f t="shared" si="7"/>
        <v>174</v>
      </c>
      <c r="H86" s="110"/>
    </row>
    <row r="87" s="4" customFormat="1" spans="1:8">
      <c r="A87" s="67">
        <v>9</v>
      </c>
      <c r="B87" s="48"/>
      <c r="C87" s="48" t="s">
        <v>122</v>
      </c>
      <c r="D87" s="94" t="s">
        <v>34</v>
      </c>
      <c r="E87" s="95">
        <v>3</v>
      </c>
      <c r="F87" s="80">
        <v>30</v>
      </c>
      <c r="G87" s="80">
        <f t="shared" si="7"/>
        <v>90</v>
      </c>
      <c r="H87" s="110"/>
    </row>
    <row r="88" s="4" customFormat="1" spans="1:8">
      <c r="A88" s="67">
        <v>10</v>
      </c>
      <c r="B88" s="48"/>
      <c r="C88" s="48" t="s">
        <v>123</v>
      </c>
      <c r="D88" s="94" t="s">
        <v>34</v>
      </c>
      <c r="E88" s="95">
        <v>3</v>
      </c>
      <c r="F88" s="80">
        <v>22.9</v>
      </c>
      <c r="G88" s="80">
        <f t="shared" si="7"/>
        <v>68.7</v>
      </c>
      <c r="H88" s="110"/>
    </row>
    <row r="89" s="4" customFormat="1" spans="1:8">
      <c r="A89" s="67">
        <v>11</v>
      </c>
      <c r="B89" s="48"/>
      <c r="C89" s="48" t="s">
        <v>124</v>
      </c>
      <c r="D89" s="94" t="s">
        <v>34</v>
      </c>
      <c r="E89" s="95">
        <v>3</v>
      </c>
      <c r="F89" s="80">
        <v>19.9</v>
      </c>
      <c r="G89" s="80">
        <f t="shared" si="7"/>
        <v>59.7</v>
      </c>
      <c r="H89" s="110"/>
    </row>
    <row r="90" s="4" customFormat="1" spans="1:8">
      <c r="A90" s="67">
        <v>12</v>
      </c>
      <c r="B90" s="48" t="s">
        <v>125</v>
      </c>
      <c r="C90" s="48" t="s">
        <v>126</v>
      </c>
      <c r="D90" s="94" t="s">
        <v>34</v>
      </c>
      <c r="E90" s="95">
        <v>1</v>
      </c>
      <c r="F90" s="80">
        <v>45</v>
      </c>
      <c r="G90" s="80">
        <f t="shared" si="7"/>
        <v>45</v>
      </c>
      <c r="H90" s="110"/>
    </row>
    <row r="91" s="4" customFormat="1" spans="1:8">
      <c r="A91" s="67">
        <v>13</v>
      </c>
      <c r="B91" s="48"/>
      <c r="C91" s="48" t="s">
        <v>127</v>
      </c>
      <c r="D91" s="94" t="s">
        <v>34</v>
      </c>
      <c r="E91" s="95">
        <v>1</v>
      </c>
      <c r="F91" s="80">
        <v>48</v>
      </c>
      <c r="G91" s="80">
        <f t="shared" si="7"/>
        <v>48</v>
      </c>
      <c r="H91" s="110"/>
    </row>
    <row r="92" s="4" customFormat="1" spans="1:8">
      <c r="A92" s="67">
        <v>14</v>
      </c>
      <c r="B92" s="48"/>
      <c r="C92" s="48" t="s">
        <v>121</v>
      </c>
      <c r="D92" s="94" t="s">
        <v>34</v>
      </c>
      <c r="E92" s="95">
        <v>2</v>
      </c>
      <c r="F92" s="80">
        <v>118</v>
      </c>
      <c r="G92" s="80">
        <f t="shared" si="7"/>
        <v>236</v>
      </c>
      <c r="H92" s="110"/>
    </row>
    <row r="93" s="4" customFormat="1" spans="1:8">
      <c r="A93" s="67">
        <v>15</v>
      </c>
      <c r="B93" s="48"/>
      <c r="C93" s="48" t="s">
        <v>121</v>
      </c>
      <c r="D93" s="94" t="s">
        <v>34</v>
      </c>
      <c r="E93" s="95">
        <v>1</v>
      </c>
      <c r="F93" s="80">
        <v>108</v>
      </c>
      <c r="G93" s="80">
        <f t="shared" si="7"/>
        <v>108</v>
      </c>
      <c r="H93" s="110"/>
    </row>
    <row r="94" s="4" customFormat="1" spans="1:8">
      <c r="A94" s="67">
        <v>16</v>
      </c>
      <c r="B94" s="48"/>
      <c r="C94" s="48" t="s">
        <v>121</v>
      </c>
      <c r="D94" s="94" t="s">
        <v>34</v>
      </c>
      <c r="E94" s="95">
        <v>1</v>
      </c>
      <c r="F94" s="80">
        <v>89</v>
      </c>
      <c r="G94" s="80">
        <f t="shared" si="7"/>
        <v>89</v>
      </c>
      <c r="H94" s="110"/>
    </row>
    <row r="95" s="4" customFormat="1" spans="1:8">
      <c r="A95" s="67">
        <v>17</v>
      </c>
      <c r="B95" s="48"/>
      <c r="C95" s="48" t="s">
        <v>121</v>
      </c>
      <c r="D95" s="94" t="s">
        <v>34</v>
      </c>
      <c r="E95" s="95">
        <v>1</v>
      </c>
      <c r="F95" s="80">
        <v>86</v>
      </c>
      <c r="G95" s="80">
        <f t="shared" si="7"/>
        <v>86</v>
      </c>
      <c r="H95" s="110"/>
    </row>
    <row r="96" s="4" customFormat="1" spans="1:8">
      <c r="A96" s="67">
        <v>18</v>
      </c>
      <c r="B96" s="48"/>
      <c r="C96" s="48" t="s">
        <v>121</v>
      </c>
      <c r="D96" s="94" t="s">
        <v>34</v>
      </c>
      <c r="E96" s="95">
        <v>1</v>
      </c>
      <c r="F96" s="80">
        <v>98</v>
      </c>
      <c r="G96" s="80">
        <f t="shared" si="7"/>
        <v>98</v>
      </c>
      <c r="H96" s="110"/>
    </row>
    <row r="97" s="4" customFormat="1" spans="1:8">
      <c r="A97" s="67">
        <v>19</v>
      </c>
      <c r="B97" s="48"/>
      <c r="C97" s="48" t="s">
        <v>121</v>
      </c>
      <c r="D97" s="94" t="s">
        <v>34</v>
      </c>
      <c r="E97" s="95">
        <v>1</v>
      </c>
      <c r="F97" s="80">
        <v>25</v>
      </c>
      <c r="G97" s="80">
        <f t="shared" si="7"/>
        <v>25</v>
      </c>
      <c r="H97" s="110"/>
    </row>
    <row r="98" s="4" customFormat="1" spans="1:8">
      <c r="A98" s="67">
        <v>20</v>
      </c>
      <c r="B98" s="48"/>
      <c r="C98" s="48" t="s">
        <v>121</v>
      </c>
      <c r="D98" s="94" t="s">
        <v>34</v>
      </c>
      <c r="E98" s="95">
        <v>1</v>
      </c>
      <c r="F98" s="80">
        <v>48</v>
      </c>
      <c r="G98" s="80">
        <f t="shared" si="7"/>
        <v>48</v>
      </c>
      <c r="H98" s="110"/>
    </row>
    <row r="99" s="4" customFormat="1" spans="1:8">
      <c r="A99" s="67">
        <v>21</v>
      </c>
      <c r="B99" s="48"/>
      <c r="C99" s="48" t="s">
        <v>121</v>
      </c>
      <c r="D99" s="94" t="s">
        <v>34</v>
      </c>
      <c r="E99" s="95">
        <v>1</v>
      </c>
      <c r="F99" s="80">
        <v>48</v>
      </c>
      <c r="G99" s="80">
        <f t="shared" si="7"/>
        <v>48</v>
      </c>
      <c r="H99" s="110"/>
    </row>
    <row r="100" s="4" customFormat="1" spans="1:8">
      <c r="A100" s="67">
        <v>22</v>
      </c>
      <c r="B100" s="119" t="s">
        <v>128</v>
      </c>
      <c r="C100" s="48" t="s">
        <v>129</v>
      </c>
      <c r="D100" s="94" t="s">
        <v>34</v>
      </c>
      <c r="E100" s="95">
        <v>9</v>
      </c>
      <c r="F100" s="80">
        <v>38</v>
      </c>
      <c r="G100" s="80">
        <f t="shared" si="7"/>
        <v>342</v>
      </c>
      <c r="H100" s="110"/>
    </row>
    <row r="101" s="4" customFormat="1" spans="1:8">
      <c r="A101" s="67">
        <v>23</v>
      </c>
      <c r="B101" s="120"/>
      <c r="C101" s="48" t="s">
        <v>130</v>
      </c>
      <c r="D101" s="94" t="s">
        <v>34</v>
      </c>
      <c r="E101" s="95">
        <v>1</v>
      </c>
      <c r="F101" s="80">
        <v>39</v>
      </c>
      <c r="G101" s="80">
        <f t="shared" si="7"/>
        <v>39</v>
      </c>
      <c r="H101" s="110"/>
    </row>
    <row r="102" s="4" customFormat="1" spans="1:8">
      <c r="A102" s="67">
        <v>24</v>
      </c>
      <c r="B102" s="120"/>
      <c r="C102" s="48" t="s">
        <v>131</v>
      </c>
      <c r="D102" s="94" t="s">
        <v>34</v>
      </c>
      <c r="E102" s="95">
        <v>2</v>
      </c>
      <c r="F102" s="80">
        <v>59</v>
      </c>
      <c r="G102" s="80">
        <f t="shared" si="7"/>
        <v>118</v>
      </c>
      <c r="H102" s="110"/>
    </row>
    <row r="103" s="4" customFormat="1" spans="1:8">
      <c r="A103" s="67">
        <v>25</v>
      </c>
      <c r="B103" s="120"/>
      <c r="C103" s="48" t="s">
        <v>132</v>
      </c>
      <c r="D103" s="94" t="s">
        <v>34</v>
      </c>
      <c r="E103" s="95">
        <v>1</v>
      </c>
      <c r="F103" s="80">
        <v>66</v>
      </c>
      <c r="G103" s="80">
        <f t="shared" si="7"/>
        <v>66</v>
      </c>
      <c r="H103" s="110"/>
    </row>
    <row r="104" s="4" customFormat="1" spans="1:8">
      <c r="A104" s="67">
        <v>26</v>
      </c>
      <c r="B104" s="120"/>
      <c r="C104" s="48" t="s">
        <v>130</v>
      </c>
      <c r="D104" s="94" t="s">
        <v>34</v>
      </c>
      <c r="E104" s="95">
        <v>1</v>
      </c>
      <c r="F104" s="80">
        <v>39.9</v>
      </c>
      <c r="G104" s="80">
        <f t="shared" si="7"/>
        <v>39.9</v>
      </c>
      <c r="H104" s="110"/>
    </row>
    <row r="105" s="4" customFormat="1" spans="1:8">
      <c r="A105" s="67">
        <v>27</v>
      </c>
      <c r="B105" s="120"/>
      <c r="C105" s="48" t="s">
        <v>130</v>
      </c>
      <c r="D105" s="94" t="s">
        <v>34</v>
      </c>
      <c r="E105" s="95">
        <v>1</v>
      </c>
      <c r="F105" s="80">
        <v>52</v>
      </c>
      <c r="G105" s="80">
        <f t="shared" si="7"/>
        <v>52</v>
      </c>
      <c r="H105" s="110"/>
    </row>
    <row r="106" s="4" customFormat="1" spans="1:8">
      <c r="A106" s="67">
        <v>28</v>
      </c>
      <c r="B106" s="120"/>
      <c r="C106" s="48" t="s">
        <v>133</v>
      </c>
      <c r="D106" s="94" t="s">
        <v>34</v>
      </c>
      <c r="E106" s="95">
        <v>1</v>
      </c>
      <c r="F106" s="80">
        <v>45.98</v>
      </c>
      <c r="G106" s="80">
        <f t="shared" si="7"/>
        <v>45.98</v>
      </c>
      <c r="H106" s="110"/>
    </row>
    <row r="107" s="4" customFormat="1" spans="1:8">
      <c r="A107" s="67">
        <v>29</v>
      </c>
      <c r="B107" s="120"/>
      <c r="C107" s="48" t="s">
        <v>130</v>
      </c>
      <c r="D107" s="94" t="s">
        <v>34</v>
      </c>
      <c r="E107" s="95">
        <v>1</v>
      </c>
      <c r="F107" s="80">
        <v>43</v>
      </c>
      <c r="G107" s="80">
        <f t="shared" si="7"/>
        <v>43</v>
      </c>
      <c r="H107" s="110"/>
    </row>
    <row r="108" s="4" customFormat="1" spans="1:8">
      <c r="A108" s="67">
        <v>30</v>
      </c>
      <c r="B108" s="120"/>
      <c r="C108" s="48" t="s">
        <v>134</v>
      </c>
      <c r="D108" s="94" t="s">
        <v>34</v>
      </c>
      <c r="E108" s="95">
        <v>1</v>
      </c>
      <c r="F108" s="80">
        <v>36.98</v>
      </c>
      <c r="G108" s="80">
        <f t="shared" si="7"/>
        <v>36.98</v>
      </c>
      <c r="H108" s="110"/>
    </row>
    <row r="109" s="4" customFormat="1" spans="1:8">
      <c r="A109" s="67">
        <v>31</v>
      </c>
      <c r="B109" s="120"/>
      <c r="C109" s="48" t="s">
        <v>130</v>
      </c>
      <c r="D109" s="94" t="s">
        <v>34</v>
      </c>
      <c r="E109" s="95">
        <v>1</v>
      </c>
      <c r="F109" s="80">
        <v>38</v>
      </c>
      <c r="G109" s="80">
        <f t="shared" si="7"/>
        <v>38</v>
      </c>
      <c r="H109" s="110"/>
    </row>
    <row r="110" s="4" customFormat="1" spans="1:8">
      <c r="A110" s="67">
        <v>32</v>
      </c>
      <c r="B110" s="120"/>
      <c r="C110" s="48" t="s">
        <v>130</v>
      </c>
      <c r="D110" s="94" t="s">
        <v>34</v>
      </c>
      <c r="E110" s="95">
        <v>1</v>
      </c>
      <c r="F110" s="80">
        <v>45</v>
      </c>
      <c r="G110" s="80">
        <f t="shared" si="7"/>
        <v>45</v>
      </c>
      <c r="H110" s="110"/>
    </row>
    <row r="111" s="4" customFormat="1" spans="1:8">
      <c r="A111" s="67">
        <v>33</v>
      </c>
      <c r="B111" s="120"/>
      <c r="C111" s="48" t="s">
        <v>132</v>
      </c>
      <c r="D111" s="94" t="s">
        <v>34</v>
      </c>
      <c r="E111" s="95">
        <v>1</v>
      </c>
      <c r="F111" s="80">
        <v>66</v>
      </c>
      <c r="G111" s="80">
        <f t="shared" si="7"/>
        <v>66</v>
      </c>
      <c r="H111" s="110"/>
    </row>
    <row r="112" s="4" customFormat="1" spans="1:8">
      <c r="A112" s="67">
        <v>34</v>
      </c>
      <c r="B112" s="103" t="s">
        <v>135</v>
      </c>
      <c r="C112" s="48" t="s">
        <v>136</v>
      </c>
      <c r="D112" s="94" t="s">
        <v>34</v>
      </c>
      <c r="E112" s="95">
        <v>18</v>
      </c>
      <c r="F112" s="80">
        <v>38</v>
      </c>
      <c r="G112" s="80">
        <f t="shared" si="7"/>
        <v>684</v>
      </c>
      <c r="H112" s="110"/>
    </row>
    <row r="113" s="4" customFormat="1" spans="1:8">
      <c r="A113" s="67">
        <v>35</v>
      </c>
      <c r="B113" s="48" t="s">
        <v>137</v>
      </c>
      <c r="C113" s="48" t="s">
        <v>138</v>
      </c>
      <c r="D113" s="94" t="s">
        <v>34</v>
      </c>
      <c r="E113" s="95">
        <v>2</v>
      </c>
      <c r="F113" s="80">
        <v>12</v>
      </c>
      <c r="G113" s="80">
        <f t="shared" si="7"/>
        <v>24</v>
      </c>
      <c r="H113" s="110"/>
    </row>
    <row r="114" s="3" customFormat="1" spans="1:8">
      <c r="A114" s="67">
        <v>36</v>
      </c>
      <c r="B114" s="48"/>
      <c r="C114" s="48" t="s">
        <v>132</v>
      </c>
      <c r="D114" s="94" t="s">
        <v>34</v>
      </c>
      <c r="E114" s="95">
        <v>1</v>
      </c>
      <c r="F114" s="80">
        <v>188.88</v>
      </c>
      <c r="G114" s="80">
        <f t="shared" si="7"/>
        <v>188.88</v>
      </c>
      <c r="H114" s="113"/>
    </row>
    <row r="115" s="4" customFormat="1" spans="1:8">
      <c r="A115" s="96" t="s">
        <v>57</v>
      </c>
      <c r="B115" s="97"/>
      <c r="C115" s="97"/>
      <c r="D115" s="97"/>
      <c r="E115" s="98"/>
      <c r="F115" s="97"/>
      <c r="G115" s="99">
        <f>SUM(G79:G114)</f>
        <v>4534.42</v>
      </c>
      <c r="H115" s="81"/>
    </row>
    <row r="116" spans="1:8">
      <c r="A116" s="87" t="s">
        <v>139</v>
      </c>
      <c r="B116" s="88"/>
      <c r="C116" s="88"/>
      <c r="D116" s="88"/>
      <c r="E116" s="89"/>
      <c r="F116" s="88"/>
      <c r="G116" s="59"/>
      <c r="H116" s="90"/>
    </row>
    <row r="117" spans="1:8">
      <c r="A117" s="91">
        <v>1</v>
      </c>
      <c r="B117" s="121" t="s">
        <v>140</v>
      </c>
      <c r="C117" s="122" t="s">
        <v>141</v>
      </c>
      <c r="D117" s="123" t="s">
        <v>90</v>
      </c>
      <c r="E117" s="124">
        <v>8</v>
      </c>
      <c r="F117" s="80">
        <v>400</v>
      </c>
      <c r="G117" s="80">
        <f>E117*F117</f>
        <v>3200</v>
      </c>
      <c r="H117" s="81"/>
    </row>
    <row r="118" spans="1:8">
      <c r="A118" s="91">
        <v>2</v>
      </c>
      <c r="B118" s="121"/>
      <c r="C118" s="122" t="s">
        <v>142</v>
      </c>
      <c r="D118" s="123" t="s">
        <v>143</v>
      </c>
      <c r="E118" s="124">
        <v>16</v>
      </c>
      <c r="F118" s="80">
        <v>100</v>
      </c>
      <c r="G118" s="80">
        <f>E118*F118</f>
        <v>1600</v>
      </c>
      <c r="H118" s="81"/>
    </row>
    <row r="119" spans="1:8">
      <c r="A119" s="96" t="s">
        <v>57</v>
      </c>
      <c r="B119" s="97"/>
      <c r="C119" s="97"/>
      <c r="D119" s="97"/>
      <c r="E119" s="98"/>
      <c r="F119" s="97"/>
      <c r="G119" s="99">
        <f>SUM(G117:G118)</f>
        <v>4800</v>
      </c>
      <c r="H119" s="81"/>
    </row>
    <row r="120" spans="1:8">
      <c r="A120" s="91" t="s">
        <v>144</v>
      </c>
      <c r="B120" s="125"/>
      <c r="C120" s="125"/>
      <c r="D120" s="125"/>
      <c r="E120" s="125"/>
      <c r="F120" s="125"/>
      <c r="G120" s="99">
        <f>G15+G34+G48+G60+G66+G77+G119+G19+G115</f>
        <v>136134.42</v>
      </c>
      <c r="H120" s="81"/>
    </row>
    <row r="121" spans="1:8">
      <c r="A121" s="91" t="s">
        <v>145</v>
      </c>
      <c r="B121" s="125"/>
      <c r="C121" s="125"/>
      <c r="D121" s="126"/>
      <c r="E121" s="99">
        <f>G120*0.1</f>
        <v>13613.442</v>
      </c>
      <c r="F121" s="99"/>
      <c r="G121" s="99"/>
      <c r="H121" s="127"/>
    </row>
    <row r="122" spans="1:8">
      <c r="A122" s="91" t="s">
        <v>146</v>
      </c>
      <c r="B122" s="125"/>
      <c r="C122" s="125"/>
      <c r="D122" s="122"/>
      <c r="E122" s="99">
        <f>G120+E121</f>
        <v>149747.862</v>
      </c>
      <c r="F122" s="99"/>
      <c r="G122" s="99"/>
      <c r="H122" s="127"/>
    </row>
    <row r="123" ht="16.35" spans="1:8">
      <c r="A123" s="128" t="s">
        <v>147</v>
      </c>
      <c r="B123" s="129"/>
      <c r="C123" s="129"/>
      <c r="D123" s="130"/>
      <c r="E123" s="131">
        <f>E122*1.06</f>
        <v>158732.73372</v>
      </c>
      <c r="F123" s="131"/>
      <c r="G123" s="131"/>
      <c r="H123" s="132"/>
    </row>
    <row r="124" s="4" customFormat="1" ht="28" customHeight="1" spans="1:8">
      <c r="A124" s="133" t="s">
        <v>148</v>
      </c>
      <c r="B124" s="134"/>
      <c r="C124" s="134"/>
      <c r="D124" s="135"/>
      <c r="E124" s="136">
        <v>158600</v>
      </c>
      <c r="F124" s="136"/>
      <c r="G124" s="136"/>
      <c r="H124" s="137"/>
    </row>
  </sheetData>
  <mergeCells count="76">
    <mergeCell ref="A1:H1"/>
    <mergeCell ref="B2:C2"/>
    <mergeCell ref="E2:H2"/>
    <mergeCell ref="B3:C3"/>
    <mergeCell ref="E3:H3"/>
    <mergeCell ref="B4:C4"/>
    <mergeCell ref="E4:H4"/>
    <mergeCell ref="A5:C5"/>
    <mergeCell ref="E5:H5"/>
    <mergeCell ref="A6:H6"/>
    <mergeCell ref="A8:H8"/>
    <mergeCell ref="A16:H16"/>
    <mergeCell ref="A20:H20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4:F34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A48:F48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A60:F60"/>
    <mergeCell ref="A61:H61"/>
    <mergeCell ref="A62:H62"/>
    <mergeCell ref="A66:F66"/>
    <mergeCell ref="A67:H67"/>
    <mergeCell ref="A77:F77"/>
    <mergeCell ref="A78:H78"/>
    <mergeCell ref="A115:F115"/>
    <mergeCell ref="A116:H116"/>
    <mergeCell ref="A119:F119"/>
    <mergeCell ref="A120:C120"/>
    <mergeCell ref="D120:F120"/>
    <mergeCell ref="A121:C121"/>
    <mergeCell ref="E121:H121"/>
    <mergeCell ref="A122:C122"/>
    <mergeCell ref="E122:H122"/>
    <mergeCell ref="A123:C123"/>
    <mergeCell ref="E123:H123"/>
    <mergeCell ref="A124:C124"/>
    <mergeCell ref="E124:H124"/>
    <mergeCell ref="B79:B81"/>
    <mergeCell ref="B82:B85"/>
    <mergeCell ref="B86:B89"/>
    <mergeCell ref="B90:B99"/>
    <mergeCell ref="B100:B111"/>
    <mergeCell ref="B113:B114"/>
    <mergeCell ref="B117:B118"/>
  </mergeCells>
  <pageMargins left="0.7" right="0.7" top="0.75" bottom="0.75" header="0.3" footer="0.3"/>
  <pageSetup paperSize="9" scale="54" orientation="portrait"/>
  <headerFooter/>
  <rowBreaks count="1" manualBreakCount="1"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Abby小章鱼 </cp:lastModifiedBy>
  <dcterms:created xsi:type="dcterms:W3CDTF">2006-09-16T00:00:00Z</dcterms:created>
  <dcterms:modified xsi:type="dcterms:W3CDTF">2021-02-05T12:36:29Z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