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2025年工作\RR媒体\9月英国\"/>
    </mc:Choice>
  </mc:AlternateContent>
  <xr:revisionPtr revIDLastSave="0" documentId="13_ncr:1_{6DD3C14C-BF36-461B-83F6-B4D860654BA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5-RR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</workbook>
</file>

<file path=xl/calcChain.xml><?xml version="1.0" encoding="utf-8"?>
<calcChain xmlns="http://schemas.openxmlformats.org/spreadsheetml/2006/main">
  <c r="C36" i="1" l="1"/>
  <c r="F36" i="1"/>
  <c r="F37" i="1" s="1"/>
  <c r="F27" i="1"/>
  <c r="F25" i="1"/>
  <c r="F32" i="1"/>
  <c r="F31" i="1"/>
  <c r="F26" i="1"/>
  <c r="F24" i="1"/>
  <c r="D15" i="1"/>
  <c r="D14" i="1" l="1"/>
  <c r="D16" i="1"/>
  <c r="D17" i="1" s="1"/>
  <c r="C40" i="1"/>
  <c r="F40" i="1" s="1"/>
  <c r="F41" i="1" s="1"/>
  <c r="D18" i="1" l="1"/>
  <c r="D19" i="1" s="1"/>
</calcChain>
</file>

<file path=xl/sharedStrings.xml><?xml version="1.0" encoding="utf-8"?>
<sst xmlns="http://schemas.openxmlformats.org/spreadsheetml/2006/main" count="74" uniqueCount="57">
  <si>
    <t>Both in EN &amp; CN</t>
  </si>
  <si>
    <t>Project Date:Sept -Nov.</t>
  </si>
  <si>
    <r>
      <rPr>
        <sz val="14"/>
        <color indexed="8"/>
        <rFont val="Riviera Nights Light"/>
        <family val="2"/>
      </rP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2"/>
      </rPr>
      <t>4063697</t>
    </r>
  </si>
  <si>
    <t>Document Number:46002718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</si>
  <si>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</si>
  <si>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</si>
  <si>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</si>
  <si>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2"/>
      </rPr>
      <t xml:space="preserve">Item
</t>
    </r>
    <r>
      <rPr>
        <b/>
        <sz val="14"/>
        <color indexed="9"/>
        <rFont val="Noto Sans SC Light"/>
        <family val="2"/>
        <charset val="134"/>
      </rPr>
      <t>项目</t>
    </r>
  </si>
  <si>
    <r>
      <rPr>
        <b/>
        <sz val="14"/>
        <color indexed="9"/>
        <rFont val="Riviera Nights Light"/>
        <family val="2"/>
      </rPr>
      <t xml:space="preserve">Budget(RMB)
</t>
    </r>
    <r>
      <rPr>
        <b/>
        <sz val="14"/>
        <color indexed="9"/>
        <rFont val="Noto Sans SC Light"/>
        <family val="2"/>
        <charset val="134"/>
      </rPr>
      <t>预算（人民币）</t>
    </r>
  </si>
  <si>
    <r>
      <rPr>
        <b/>
        <sz val="14"/>
        <color indexed="9"/>
        <rFont val="Riviera Nights Light"/>
        <family val="2"/>
      </rPr>
      <t xml:space="preserve">Remark
</t>
    </r>
    <r>
      <rPr>
        <b/>
        <sz val="14"/>
        <color indexed="9"/>
        <rFont val="Noto Sans SC Light"/>
        <family val="2"/>
        <charset val="134"/>
      </rPr>
      <t>备注</t>
    </r>
  </si>
  <si>
    <r>
      <rPr>
        <b/>
        <sz val="14"/>
        <color indexed="9"/>
        <rFont val="Riviera Nights Light"/>
        <family val="2"/>
      </rPr>
      <t xml:space="preserve">Description
</t>
    </r>
    <r>
      <rPr>
        <b/>
        <sz val="14"/>
        <color indexed="9"/>
        <rFont val="Noto Sans SC Light"/>
        <family val="2"/>
        <charset val="134"/>
      </rPr>
      <t>描述</t>
    </r>
  </si>
  <si>
    <t xml:space="preserve">G </t>
  </si>
  <si>
    <r>
      <rPr>
        <b/>
        <sz val="14"/>
        <color indexed="8"/>
        <rFont val="Riviera Nights Light"/>
        <family val="2"/>
      </rPr>
      <t xml:space="preserve">Travel
</t>
    </r>
    <r>
      <rPr>
        <b/>
        <sz val="14"/>
        <color indexed="8"/>
        <rFont val="Noto Sans SC Light"/>
        <family val="2"/>
        <charset val="134"/>
      </rPr>
      <t>差旅</t>
    </r>
  </si>
  <si>
    <t>I</t>
  </si>
  <si>
    <t>人员</t>
  </si>
  <si>
    <t>J</t>
  </si>
  <si>
    <r>
      <rPr>
        <b/>
        <sz val="14"/>
        <color indexed="8"/>
        <rFont val="Riviera Nights Light"/>
        <family val="2"/>
      </rPr>
      <t xml:space="preserve">Agency Fees
</t>
    </r>
    <r>
      <rPr>
        <b/>
        <sz val="14"/>
        <color indexed="8"/>
        <rFont val="Noto Sans SC Light"/>
        <family val="2"/>
        <charset val="134"/>
      </rPr>
      <t>服务费</t>
    </r>
  </si>
  <si>
    <t>净价</t>
  </si>
  <si>
    <r>
      <rPr>
        <b/>
        <sz val="14"/>
        <color indexed="8"/>
        <rFont val="Riviera Nights Light"/>
        <family val="2"/>
      </rPr>
      <t xml:space="preserve">Business Tax
</t>
    </r>
    <r>
      <rPr>
        <b/>
        <sz val="14"/>
        <color indexed="8"/>
        <rFont val="Noto Sans SC Light"/>
        <family val="2"/>
        <charset val="134"/>
      </rPr>
      <t>税金</t>
    </r>
  </si>
  <si>
    <r>
      <rPr>
        <b/>
        <sz val="14"/>
        <color indexed="8"/>
        <rFont val="Riviera Nights Light"/>
        <family val="2"/>
      </rPr>
      <t>GRAND- Total</t>
    </r>
    <r>
      <rPr>
        <b/>
        <sz val="14"/>
        <color indexed="8"/>
        <rFont val="Noto Sans SC Light"/>
        <family val="2"/>
        <charset val="134"/>
      </rPr>
      <t>共计</t>
    </r>
    <r>
      <rPr>
        <b/>
        <sz val="14"/>
        <color indexed="8"/>
        <rFont val="Riviera Nights Light"/>
        <family val="2"/>
      </rPr>
      <t>(Business Tax included)</t>
    </r>
  </si>
  <si>
    <t>DETAILS</t>
  </si>
  <si>
    <r>
      <rPr>
        <b/>
        <sz val="14"/>
        <color indexed="9"/>
        <rFont val="Riviera Nights Light"/>
        <family val="2"/>
      </rPr>
      <t xml:space="preserve">G. Travel
</t>
    </r>
    <r>
      <rPr>
        <b/>
        <sz val="14"/>
        <color indexed="9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</si>
  <si>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Unit Price (RMB)
</t>
    </r>
    <r>
      <rPr>
        <b/>
        <sz val="14"/>
        <color indexed="9"/>
        <rFont val="Noto Sans SC Light"/>
        <family val="2"/>
        <charset val="134"/>
      </rPr>
      <t>单价（人民币）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</si>
  <si>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人数</t>
    </r>
  </si>
  <si>
    <r>
      <rPr>
        <b/>
        <sz val="14"/>
        <color indexed="9"/>
        <rFont val="Riviera Nights Light"/>
        <family val="2"/>
      </rPr>
      <t xml:space="preserve">QTY
</t>
    </r>
    <r>
      <rPr>
        <b/>
        <sz val="14"/>
        <color indexed="9"/>
        <rFont val="Noto Sans SC Light"/>
        <family val="2"/>
        <charset val="134"/>
      </rPr>
      <t>天数</t>
    </r>
    <r>
      <rPr>
        <b/>
        <sz val="14"/>
        <color indexed="9"/>
        <rFont val="Riviera Nights Light"/>
        <family val="2"/>
      </rPr>
      <t>/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</si>
  <si>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Total Price (RMB)
</t>
    </r>
    <r>
      <rPr>
        <b/>
        <sz val="14"/>
        <color indexed="9"/>
        <rFont val="Noto Sans SC Light"/>
        <family val="2"/>
        <charset val="134"/>
      </rPr>
      <t>总价（人民币）</t>
    </r>
  </si>
  <si>
    <r>
      <rPr>
        <sz val="14"/>
        <color indexed="8"/>
        <rFont val="Riviera Nights Light"/>
        <family val="2"/>
      </rPr>
      <t>Air Ticket-</t>
    </r>
    <r>
      <rPr>
        <sz val="14"/>
        <color rgb="FFFF0000"/>
        <rFont val="Riviera Nights Light"/>
        <family val="2"/>
      </rPr>
      <t>Lundon</t>
    </r>
    <r>
      <rPr>
        <sz val="14"/>
        <color indexed="8"/>
        <rFont val="Riviera Nights Light"/>
        <family val="2"/>
      </rPr>
      <t xml:space="preserve">
</t>
    </r>
    <r>
      <rPr>
        <sz val="14"/>
        <color indexed="8"/>
        <rFont val="Noto Sans SC Light"/>
        <family val="2"/>
        <charset val="134"/>
      </rPr>
      <t>机票</t>
    </r>
    <r>
      <rPr>
        <sz val="14"/>
        <color indexed="8"/>
        <rFont val="Riviera Nights Light"/>
        <family val="2"/>
      </rPr>
      <t>-</t>
    </r>
    <r>
      <rPr>
        <sz val="14"/>
        <color rgb="FFFF0000"/>
        <rFont val="Riviera Nights Light"/>
        <family val="2"/>
      </rPr>
      <t>Beijing-Lundon</t>
    </r>
    <r>
      <rPr>
        <sz val="14"/>
        <color indexed="8"/>
        <rFont val="Noto Sans SC Light"/>
        <family val="2"/>
        <charset val="134"/>
      </rPr>
      <t>（国际）</t>
    </r>
    <r>
      <rPr>
        <sz val="14"/>
        <color indexed="8"/>
        <rFont val="宋体"/>
        <family val="3"/>
        <charset val="134"/>
      </rPr>
      <t>（媒体）</t>
    </r>
  </si>
  <si>
    <t>00660</t>
  </si>
  <si>
    <r>
      <rPr>
        <sz val="14"/>
        <color indexed="8"/>
        <rFont val="Riviera Nights Light"/>
        <family val="2"/>
      </rPr>
      <t xml:space="preserve">Return Ticket to Lundon
</t>
    </r>
    <r>
      <rPr>
        <sz val="14"/>
        <color rgb="FFFF0000"/>
        <rFont val="Noto Sans SC Light"/>
        <family val="2"/>
        <charset val="134"/>
      </rPr>
      <t>北京</t>
    </r>
    <r>
      <rPr>
        <sz val="14"/>
        <color rgb="FFFF0000"/>
        <rFont val="Riviera Nights Light"/>
        <family val="2"/>
      </rPr>
      <t>-</t>
    </r>
    <r>
      <rPr>
        <sz val="14"/>
        <color rgb="FFFF0000"/>
        <rFont val="Noto Sans SC Light"/>
        <family val="2"/>
        <charset val="134"/>
      </rPr>
      <t>伦敦往返机票</t>
    </r>
    <r>
      <rPr>
        <sz val="14"/>
        <color rgb="FFFF0000"/>
        <rFont val="Riviera Nights Light"/>
        <family val="2"/>
      </rPr>
      <t xml:space="preserve"> </t>
    </r>
    <r>
      <rPr>
        <sz val="14"/>
        <color rgb="FFFF0000"/>
        <rFont val="Noto Sans SC Light"/>
        <family val="2"/>
        <charset val="134"/>
      </rPr>
      <t>，优先直飞，商务舱（媒体），车展期间，速度节或复古节期间</t>
    </r>
    <r>
      <rPr>
        <sz val="14"/>
        <color indexed="8"/>
        <rFont val="Noto Sans SC Light"/>
        <family val="2"/>
        <charset val="134"/>
      </rPr>
      <t xml:space="preserve">
单价为往返价格，以实际发生结算</t>
    </r>
  </si>
  <si>
    <r>
      <rPr>
        <sz val="14"/>
        <color indexed="8"/>
        <rFont val="Riviera Nights Light"/>
        <family val="2"/>
      </rPr>
      <t xml:space="preserve">Taxi
</t>
    </r>
    <r>
      <rPr>
        <sz val="14"/>
        <rFont val="Noto Sans SC Light"/>
        <family val="2"/>
        <charset val="134"/>
      </rPr>
      <t>国内交通费</t>
    </r>
    <r>
      <rPr>
        <sz val="14"/>
        <color indexed="8"/>
        <rFont val="Riviera Nights Light"/>
        <family val="2"/>
      </rPr>
      <t xml:space="preserve"> </t>
    </r>
    <r>
      <rPr>
        <sz val="14"/>
        <color indexed="8"/>
        <rFont val="宋体"/>
        <family val="3"/>
        <charset val="134"/>
      </rPr>
      <t>（媒体）</t>
    </r>
  </si>
  <si>
    <t>00680</t>
  </si>
  <si>
    <r>
      <rPr>
        <sz val="14"/>
        <color theme="1"/>
        <rFont val="Noto Sans SC Light"/>
        <family val="2"/>
        <charset val="134"/>
      </rPr>
      <t>媒体国内交通费用：出租车，火车票(</t>
    </r>
    <r>
      <rPr>
        <sz val="14"/>
        <color rgb="FFFF0000"/>
        <rFont val="Noto Sans SC Light"/>
        <family val="2"/>
        <charset val="134"/>
      </rPr>
      <t>六小时之内一等座</t>
    </r>
    <r>
      <rPr>
        <sz val="14"/>
        <color theme="1"/>
        <rFont val="Noto Sans SC Light"/>
        <family val="2"/>
        <charset val="134"/>
      </rPr>
      <t>)等</t>
    </r>
  </si>
  <si>
    <r>
      <rPr>
        <sz val="14"/>
        <rFont val="Riviera Nights Light"/>
        <family val="2"/>
      </rPr>
      <t xml:space="preserve">Taxi
</t>
    </r>
    <r>
      <rPr>
        <sz val="14"/>
        <rFont val="Noto Sans SC Light"/>
        <family val="2"/>
        <charset val="134"/>
      </rPr>
      <t>国际（</t>
    </r>
    <r>
      <rPr>
        <sz val="14"/>
        <color rgb="FFFF0000"/>
        <rFont val="Noto Sans SC Light"/>
        <family val="2"/>
        <charset val="134"/>
      </rPr>
      <t>英国</t>
    </r>
    <r>
      <rPr>
        <sz val="14"/>
        <rFont val="Noto Sans SC Light"/>
        <family val="2"/>
        <charset val="134"/>
      </rPr>
      <t>）交通费</t>
    </r>
    <r>
      <rPr>
        <sz val="14"/>
        <rFont val="Riviera Nights Light"/>
        <family val="2"/>
      </rPr>
      <t xml:space="preserve"> </t>
    </r>
    <r>
      <rPr>
        <sz val="14"/>
        <rFont val="宋体"/>
        <family val="3"/>
        <charset val="134"/>
      </rPr>
      <t>（媒体）</t>
    </r>
  </si>
  <si>
    <t>00700</t>
  </si>
  <si>
    <t>媒体国际（英国）交通费用：出租车，火车票等</t>
  </si>
  <si>
    <r>
      <rPr>
        <b/>
        <sz val="14"/>
        <color indexed="8"/>
        <rFont val="Riviera Nights Light"/>
        <family val="2"/>
      </rPr>
      <t xml:space="preserve">G. Travel
</t>
    </r>
    <r>
      <rPr>
        <b/>
        <sz val="14"/>
        <color indexed="8"/>
        <rFont val="Noto Sans SC Light"/>
        <family val="2"/>
        <charset val="134"/>
      </rPr>
      <t>差旅</t>
    </r>
  </si>
  <si>
    <r>
      <rPr>
        <b/>
        <sz val="14"/>
        <color indexed="9"/>
        <rFont val="Riviera Nights Light"/>
        <family val="2"/>
      </rPr>
      <t xml:space="preserve">I.  
</t>
    </r>
    <r>
      <rPr>
        <b/>
        <sz val="14"/>
        <color indexed="9"/>
        <rFont val="Noto Sans SC Light"/>
        <family val="2"/>
        <charset val="134"/>
      </rPr>
      <t>人员</t>
    </r>
  </si>
  <si>
    <r>
      <rPr>
        <b/>
        <sz val="14"/>
        <color indexed="9"/>
        <rFont val="Riviera Nights Light"/>
        <family val="2"/>
      </rPr>
      <t xml:space="preserve">No. of item
</t>
    </r>
    <r>
      <rPr>
        <b/>
        <sz val="14"/>
        <color indexed="9"/>
        <rFont val="Noto Sans SC Light"/>
        <family val="2"/>
        <charset val="134"/>
      </rPr>
      <t>次数</t>
    </r>
  </si>
  <si>
    <r>
      <rPr>
        <b/>
        <sz val="14"/>
        <color indexed="9"/>
        <rFont val="Riviera Nights Light"/>
        <family val="2"/>
      </rPr>
      <t xml:space="preserve">QTY
</t>
    </r>
    <r>
      <rPr>
        <b/>
        <sz val="14"/>
        <color indexed="9"/>
        <rFont val="Noto Sans SC Light"/>
        <family val="2"/>
        <charset val="134"/>
      </rPr>
      <t>数量</t>
    </r>
  </si>
  <si>
    <t>商务签证（媒体）</t>
  </si>
  <si>
    <t>01110</t>
  </si>
  <si>
    <t>英国签证，5工作日加急</t>
  </si>
  <si>
    <r>
      <rPr>
        <b/>
        <sz val="14"/>
        <color indexed="8"/>
        <rFont val="Riviera Nights Light"/>
        <family val="2"/>
      </rPr>
      <t xml:space="preserve">I. </t>
    </r>
    <r>
      <rPr>
        <b/>
        <sz val="14"/>
        <color indexed="8"/>
        <rFont val="宋体"/>
        <family val="3"/>
        <charset val="134"/>
      </rPr>
      <t>人员</t>
    </r>
  </si>
  <si>
    <r>
      <rPr>
        <b/>
        <sz val="14"/>
        <color indexed="9"/>
        <rFont val="Riviera Nights Light"/>
        <family val="2"/>
      </rPr>
      <t xml:space="preserve">J . Agency Fees
</t>
    </r>
    <r>
      <rPr>
        <b/>
        <sz val="14"/>
        <color indexed="9"/>
        <rFont val="Noto Sans SC Light"/>
        <family val="2"/>
        <charset val="134"/>
      </rPr>
      <t>服务费用</t>
    </r>
  </si>
  <si>
    <r>
      <rPr>
        <b/>
        <sz val="14"/>
        <color indexed="9"/>
        <rFont val="Noto Sans SC Light"/>
        <family val="2"/>
        <charset val="134"/>
      </rPr>
      <t>准备阶段</t>
    </r>
  </si>
  <si>
    <r>
      <rPr>
        <sz val="14"/>
        <color indexed="8"/>
        <rFont val="Noto Sans SC Light"/>
        <family val="2"/>
        <charset val="134"/>
      </rPr>
      <t>客户经理（准备阶段）</t>
    </r>
  </si>
  <si>
    <t>01120</t>
  </si>
  <si>
    <r>
      <rPr>
        <sz val="14"/>
        <color indexed="8"/>
        <rFont val="Noto Sans SC Light"/>
        <family val="2"/>
        <charset val="134"/>
      </rPr>
      <t>前期准备工作</t>
    </r>
  </si>
  <si>
    <r>
      <rPr>
        <b/>
        <sz val="14"/>
        <color indexed="8"/>
        <rFont val="Riviera Nights Light"/>
        <family val="2"/>
      </rPr>
      <t xml:space="preserve">J. Agency Fees
</t>
    </r>
    <r>
      <rPr>
        <b/>
        <sz val="14"/>
        <color indexed="8"/>
        <rFont val="Noto Sans SC Light"/>
        <family val="2"/>
        <charset val="134"/>
      </rPr>
      <t>服务费用</t>
    </r>
  </si>
  <si>
    <r>
      <rPr>
        <b/>
        <sz val="14"/>
        <color indexed="9"/>
        <rFont val="Riviera Nights Light"/>
        <family val="2"/>
      </rPr>
      <t xml:space="preserve">K. Business Tax
</t>
    </r>
    <r>
      <rPr>
        <b/>
        <sz val="14"/>
        <color indexed="9"/>
        <rFont val="Noto Sans SC Light"/>
        <family val="2"/>
        <charset val="134"/>
      </rPr>
      <t>税金</t>
    </r>
  </si>
  <si>
    <r>
      <rPr>
        <b/>
        <sz val="14"/>
        <color indexed="9"/>
        <rFont val="Riviera Nights Light"/>
        <family val="2"/>
      </rPr>
      <t xml:space="preserve">% </t>
    </r>
    <r>
      <rPr>
        <b/>
        <sz val="14"/>
        <color indexed="9"/>
        <rFont val="Noto Sans SC Light"/>
        <family val="2"/>
        <charset val="134"/>
      </rPr>
      <t>比例</t>
    </r>
  </si>
  <si>
    <r>
      <rPr>
        <sz val="14"/>
        <color indexed="8"/>
        <rFont val="Riviera Nights Light"/>
        <family val="2"/>
      </rPr>
      <t xml:space="preserve">Business Tax </t>
    </r>
    <r>
      <rPr>
        <sz val="14"/>
        <color indexed="8"/>
        <rFont val="Noto Sans SC Light"/>
        <family val="2"/>
        <charset val="134"/>
      </rPr>
      <t>税金</t>
    </r>
  </si>
  <si>
    <r>
      <rPr>
        <sz val="14"/>
        <color indexed="8"/>
        <rFont val="Riviera Nights Light"/>
        <family val="2"/>
      </rPr>
      <t>VAT</t>
    </r>
    <r>
      <rPr>
        <sz val="14"/>
        <color indexed="8"/>
        <rFont val="Noto Sans SC Light"/>
        <family val="2"/>
        <charset val="134"/>
      </rPr>
      <t>专用增值税发票</t>
    </r>
  </si>
  <si>
    <r>
      <rPr>
        <b/>
        <sz val="14"/>
        <color indexed="8"/>
        <rFont val="Riviera Nights Light"/>
        <family val="2"/>
      </rPr>
      <t xml:space="preserve">K. Business Tax
</t>
    </r>
    <r>
      <rPr>
        <b/>
        <sz val="14"/>
        <color indexed="8"/>
        <rFont val="Noto Sans SC Light"/>
        <family val="2"/>
        <charset val="134"/>
      </rPr>
      <t>税金</t>
    </r>
  </si>
  <si>
    <t>0.027</t>
    <phoneticPr fontId="21" type="noConversion"/>
  </si>
  <si>
    <t>Project Name:MICE for Project Beating Heart GWD trips 2025</t>
    <phoneticPr fontId="21" type="noConversion"/>
  </si>
  <si>
    <t>Quotation Date:2025-6-17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</si>
</sst>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22" x14ac:knownFonts="1">
    <font>
      <sz val="11"/>
      <color theme="1"/>
      <name val="等线"/>
      <charset val="134"/>
      <scheme val="minor"/>
    </font>
    <font>
      <sz val="14"/>
      <color indexed="8"/>
      <name val="Riviera Nights Light"/>
      <family val="2"/>
    </font>
    <font>
      <sz val="11"/>
      <color indexed="8"/>
      <name val="Riviera Nights Light"/>
      <family val="2"/>
    </font>
    <font>
      <b/>
      <sz val="14"/>
      <color indexed="8"/>
      <name val="Riviera Nights Light"/>
      <family val="2"/>
    </font>
    <font>
      <b/>
      <sz val="14"/>
      <color indexed="9"/>
      <name val="Riviera Nights Light"/>
      <family val="2"/>
    </font>
    <font>
      <sz val="14"/>
      <color rgb="FFFF0000"/>
      <name val="Riviera Nights Light"/>
      <family val="2"/>
    </font>
    <font>
      <sz val="14"/>
      <name val="Riviera Nights Light"/>
      <family val="2"/>
    </font>
    <font>
      <b/>
      <sz val="10"/>
      <color indexed="8"/>
      <name val="Riviera Nights Light"/>
      <family val="2"/>
    </font>
    <font>
      <sz val="14"/>
      <name val="宋体"/>
      <family val="3"/>
      <charset val="134"/>
    </font>
    <font>
      <sz val="14"/>
      <color theme="1"/>
      <name val="Noto Sans SC Light"/>
      <family val="2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9"/>
      <name val="Noto Sans SC Light"/>
      <family val="2"/>
      <charset val="134"/>
    </font>
    <font>
      <sz val="14"/>
      <color indexed="8"/>
      <name val="Noto Sans SC Light"/>
      <family val="2"/>
      <charset val="134"/>
    </font>
    <font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indexed="8"/>
      <name val="Noto Sans SC Light"/>
      <family val="2"/>
      <charset val="134"/>
    </font>
    <font>
      <sz val="14"/>
      <color rgb="FFFF0000"/>
      <name val="Noto Sans SC Light"/>
      <family val="2"/>
      <charset val="134"/>
    </font>
    <font>
      <sz val="14"/>
      <name val="Noto Sans SC Light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0"/>
        <bgColor indexed="8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176" fontId="11" fillId="0" borderId="0">
      <alignment vertical="center"/>
    </xf>
    <xf numFmtId="0" fontId="20" fillId="0" borderId="0"/>
    <xf numFmtId="0" fontId="12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0" fillId="0" borderId="0" xfId="3"/>
    <xf numFmtId="0" fontId="1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49" fontId="1" fillId="0" borderId="0" xfId="3" applyNumberFormat="1" applyFont="1" applyAlignment="1">
      <alignment vertical="center"/>
    </xf>
    <xf numFmtId="176" fontId="3" fillId="2" borderId="3" xfId="2" applyFont="1" applyFill="1" applyBorder="1" applyAlignment="1">
      <alignment horizontal="left" vertical="center"/>
    </xf>
    <xf numFmtId="176" fontId="3" fillId="2" borderId="0" xfId="2" applyFont="1" applyFill="1" applyAlignment="1">
      <alignment horizontal="left" vertical="center"/>
    </xf>
    <xf numFmtId="0" fontId="1" fillId="2" borderId="3" xfId="3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/>
    </xf>
    <xf numFmtId="0" fontId="1" fillId="2" borderId="0" xfId="3" applyFont="1" applyFill="1" applyAlignment="1">
      <alignment vertical="center"/>
    </xf>
    <xf numFmtId="14" fontId="1" fillId="2" borderId="0" xfId="3" applyNumberFormat="1" applyFont="1" applyFill="1" applyAlignment="1">
      <alignment horizontal="left" vertical="center"/>
    </xf>
    <xf numFmtId="0" fontId="1" fillId="2" borderId="0" xfId="3" applyFont="1" applyFill="1" applyAlignment="1">
      <alignment vertical="center" wrapText="1"/>
    </xf>
    <xf numFmtId="0" fontId="3" fillId="2" borderId="4" xfId="3" applyFont="1" applyFill="1" applyBorder="1" applyAlignment="1">
      <alignment horizontal="left" vertical="center"/>
    </xf>
    <xf numFmtId="0" fontId="1" fillId="2" borderId="5" xfId="3" applyFont="1" applyFill="1" applyBorder="1" applyAlignment="1">
      <alignment horizontal="left" vertical="center"/>
    </xf>
    <xf numFmtId="0" fontId="1" fillId="2" borderId="5" xfId="3" applyFont="1" applyFill="1" applyBorder="1" applyAlignment="1">
      <alignment vertical="center"/>
    </xf>
    <xf numFmtId="0" fontId="4" fillId="3" borderId="6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4" borderId="3" xfId="3" applyFont="1" applyFill="1" applyBorder="1" applyAlignment="1">
      <alignment horizontal="left" vertical="center"/>
    </xf>
    <xf numFmtId="0" fontId="1" fillId="4" borderId="0" xfId="3" applyFont="1" applyFill="1" applyAlignment="1">
      <alignment horizontal="left" vertical="center"/>
    </xf>
    <xf numFmtId="0" fontId="1" fillId="4" borderId="0" xfId="3" applyFont="1" applyFill="1" applyAlignment="1">
      <alignment vertical="center"/>
    </xf>
    <xf numFmtId="40" fontId="4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1" fillId="0" borderId="6" xfId="1" applyFont="1" applyBorder="1" applyAlignment="1">
      <alignment horizontal="center" vertical="center" wrapText="1"/>
    </xf>
    <xf numFmtId="176" fontId="1" fillId="0" borderId="6" xfId="2" applyFont="1" applyBorder="1" applyAlignment="1">
      <alignment vertical="center" wrapText="1"/>
    </xf>
    <xf numFmtId="40" fontId="5" fillId="0" borderId="6" xfId="1" applyNumberFormat="1" applyFont="1" applyBorder="1" applyAlignment="1">
      <alignment horizontal="right" vertical="center" wrapText="1"/>
    </xf>
    <xf numFmtId="40" fontId="1" fillId="0" borderId="6" xfId="4" applyNumberFormat="1" applyFont="1" applyBorder="1" applyAlignment="1">
      <alignment vertical="center" wrapText="1"/>
    </xf>
    <xf numFmtId="176" fontId="6" fillId="0" borderId="6" xfId="2" applyFont="1" applyBorder="1" applyAlignment="1">
      <alignment horizontal="left" vertical="center" wrapText="1"/>
    </xf>
    <xf numFmtId="176" fontId="7" fillId="2" borderId="6" xfId="2" applyFont="1" applyFill="1" applyBorder="1" applyAlignment="1">
      <alignment vertical="center" wrapText="1"/>
    </xf>
    <xf numFmtId="176" fontId="7" fillId="2" borderId="6" xfId="2" applyFont="1" applyFill="1" applyBorder="1">
      <alignment vertical="center"/>
    </xf>
    <xf numFmtId="0" fontId="8" fillId="0" borderId="6" xfId="1" applyFont="1" applyBorder="1" applyAlignment="1">
      <alignment horizontal="left" vertical="center" wrapText="1"/>
    </xf>
    <xf numFmtId="40" fontId="1" fillId="0" borderId="6" xfId="1" applyNumberFormat="1" applyFont="1" applyBorder="1" applyAlignment="1">
      <alignment horizontal="right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left" vertical="center" wrapText="1"/>
    </xf>
    <xf numFmtId="40" fontId="1" fillId="2" borderId="6" xfId="1" applyNumberFormat="1" applyFont="1" applyFill="1" applyBorder="1" applyAlignment="1">
      <alignment horizontal="right" vertical="center" wrapText="1"/>
    </xf>
    <xf numFmtId="49" fontId="20" fillId="0" borderId="0" xfId="3" applyNumberFormat="1"/>
    <xf numFmtId="49" fontId="3" fillId="2" borderId="0" xfId="2" applyNumberFormat="1" applyFont="1" applyFill="1" applyAlignment="1">
      <alignment horizontal="left" vertical="center"/>
    </xf>
    <xf numFmtId="176" fontId="3" fillId="2" borderId="12" xfId="2" applyFont="1" applyFill="1" applyBorder="1" applyAlignment="1">
      <alignment horizontal="left" vertical="center"/>
    </xf>
    <xf numFmtId="0" fontId="1" fillId="2" borderId="0" xfId="3" applyFont="1" applyFill="1" applyAlignment="1">
      <alignment horizontal="center" vertical="center"/>
    </xf>
    <xf numFmtId="49" fontId="1" fillId="2" borderId="0" xfId="3" applyNumberFormat="1" applyFont="1" applyFill="1" applyAlignment="1">
      <alignment horizontal="center" vertical="center"/>
    </xf>
    <xf numFmtId="0" fontId="1" fillId="2" borderId="12" xfId="3" applyFont="1" applyFill="1" applyBorder="1" applyAlignment="1">
      <alignment vertical="center"/>
    </xf>
    <xf numFmtId="49" fontId="1" fillId="2" borderId="0" xfId="3" applyNumberFormat="1" applyFont="1" applyFill="1" applyAlignment="1">
      <alignment vertical="center" wrapText="1"/>
    </xf>
    <xf numFmtId="177" fontId="1" fillId="2" borderId="12" xfId="3" applyNumberFormat="1" applyFont="1" applyFill="1" applyBorder="1" applyAlignment="1">
      <alignment vertical="center" wrapText="1"/>
    </xf>
    <xf numFmtId="49" fontId="1" fillId="2" borderId="0" xfId="3" applyNumberFormat="1" applyFont="1" applyFill="1" applyAlignment="1">
      <alignment vertical="center"/>
    </xf>
    <xf numFmtId="177" fontId="1" fillId="2" borderId="12" xfId="3" applyNumberFormat="1" applyFont="1" applyFill="1" applyBorder="1" applyAlignment="1">
      <alignment vertical="center"/>
    </xf>
    <xf numFmtId="0" fontId="1" fillId="2" borderId="5" xfId="3" applyFont="1" applyFill="1" applyBorder="1" applyAlignment="1">
      <alignment horizontal="center" vertical="center"/>
    </xf>
    <xf numFmtId="49" fontId="1" fillId="2" borderId="5" xfId="3" applyNumberFormat="1" applyFont="1" applyFill="1" applyBorder="1" applyAlignment="1">
      <alignment horizontal="center" vertical="center"/>
    </xf>
    <xf numFmtId="177" fontId="1" fillId="2" borderId="13" xfId="3" applyNumberFormat="1" applyFont="1" applyFill="1" applyBorder="1" applyAlignment="1">
      <alignment horizontal="center" vertical="center"/>
    </xf>
    <xf numFmtId="49" fontId="4" fillId="3" borderId="6" xfId="1" applyNumberFormat="1" applyFont="1" applyFill="1" applyBorder="1" applyAlignment="1">
      <alignment horizontal="center" vertical="center" wrapText="1"/>
    </xf>
    <xf numFmtId="40" fontId="3" fillId="0" borderId="6" xfId="4" applyNumberFormat="1" applyFont="1" applyBorder="1" applyAlignment="1">
      <alignment vertical="center" wrapText="1"/>
    </xf>
    <xf numFmtId="49" fontId="3" fillId="0" borderId="6" xfId="4" applyNumberFormat="1" applyFont="1" applyBorder="1" applyAlignment="1">
      <alignment vertical="center" wrapText="1"/>
    </xf>
    <xf numFmtId="49" fontId="3" fillId="0" borderId="0" xfId="4" applyNumberFormat="1" applyFont="1" applyAlignment="1">
      <alignment vertical="center" wrapText="1"/>
    </xf>
    <xf numFmtId="40" fontId="3" fillId="7" borderId="6" xfId="1" applyNumberFormat="1" applyFont="1" applyFill="1" applyBorder="1" applyAlignment="1">
      <alignment vertical="center" wrapText="1"/>
    </xf>
    <xf numFmtId="49" fontId="3" fillId="7" borderId="6" xfId="1" applyNumberFormat="1" applyFont="1" applyFill="1" applyBorder="1" applyAlignment="1">
      <alignment vertical="center" wrapText="1"/>
    </xf>
    <xf numFmtId="178" fontId="3" fillId="7" borderId="6" xfId="1" applyNumberFormat="1" applyFont="1" applyFill="1" applyBorder="1" applyAlignment="1">
      <alignment horizontal="right" vertical="center" wrapText="1"/>
    </xf>
    <xf numFmtId="0" fontId="1" fillId="4" borderId="0" xfId="3" applyFont="1" applyFill="1" applyAlignment="1">
      <alignment horizontal="center" vertical="center"/>
    </xf>
    <xf numFmtId="49" fontId="1" fillId="4" borderId="0" xfId="3" applyNumberFormat="1" applyFont="1" applyFill="1" applyAlignment="1">
      <alignment horizontal="center" vertical="center"/>
    </xf>
    <xf numFmtId="177" fontId="1" fillId="4" borderId="12" xfId="3" applyNumberFormat="1" applyFont="1" applyFill="1" applyBorder="1" applyAlignment="1">
      <alignment horizontal="center" vertical="center"/>
    </xf>
    <xf numFmtId="49" fontId="1" fillId="0" borderId="6" xfId="1" applyNumberFormat="1" applyFont="1" applyBorder="1" applyAlignment="1">
      <alignment horizontal="right" vertical="center" wrapText="1"/>
    </xf>
    <xf numFmtId="176" fontId="9" fillId="0" borderId="6" xfId="2" applyFont="1" applyBorder="1" applyAlignment="1">
      <alignment vertical="center" wrapText="1"/>
    </xf>
    <xf numFmtId="40" fontId="3" fillId="7" borderId="6" xfId="1" applyNumberFormat="1" applyFont="1" applyFill="1" applyBorder="1" applyAlignment="1">
      <alignment horizontal="right" vertical="center" wrapText="1"/>
    </xf>
    <xf numFmtId="49" fontId="3" fillId="7" borderId="6" xfId="1" applyNumberFormat="1" applyFont="1" applyFill="1" applyBorder="1" applyAlignment="1">
      <alignment horizontal="right" vertical="center" wrapText="1"/>
    </xf>
    <xf numFmtId="40" fontId="7" fillId="9" borderId="6" xfId="1" applyNumberFormat="1" applyFont="1" applyFill="1" applyBorder="1" applyAlignment="1">
      <alignment horizontal="right" vertical="center" wrapText="1"/>
    </xf>
    <xf numFmtId="49" fontId="7" fillId="9" borderId="6" xfId="1" applyNumberFormat="1" applyFont="1" applyFill="1" applyBorder="1" applyAlignment="1">
      <alignment horizontal="right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9" fontId="1" fillId="0" borderId="6" xfId="1" applyNumberFormat="1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176" fontId="3" fillId="2" borderId="1" xfId="2" applyFont="1" applyFill="1" applyBorder="1" applyAlignment="1">
      <alignment horizontal="left" vertical="center"/>
    </xf>
    <xf numFmtId="176" fontId="3" fillId="2" borderId="2" xfId="2" applyFont="1" applyFill="1" applyBorder="1" applyAlignment="1">
      <alignment horizontal="left" vertical="center"/>
    </xf>
    <xf numFmtId="176" fontId="3" fillId="2" borderId="11" xfId="2" applyFont="1" applyFill="1" applyBorder="1" applyAlignment="1">
      <alignment horizontal="left" vertical="center"/>
    </xf>
    <xf numFmtId="0" fontId="1" fillId="2" borderId="0" xfId="3" applyFont="1" applyFill="1" applyAlignment="1">
      <alignment horizontal="left" vertical="center" wrapText="1"/>
    </xf>
    <xf numFmtId="0" fontId="1" fillId="2" borderId="12" xfId="3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center" vertical="center" wrapText="1"/>
    </xf>
    <xf numFmtId="176" fontId="3" fillId="0" borderId="6" xfId="2" applyFont="1" applyBorder="1" applyAlignment="1">
      <alignment horizontal="left" vertical="center" wrapText="1"/>
    </xf>
    <xf numFmtId="176" fontId="3" fillId="0" borderId="6" xfId="2" applyFont="1" applyBorder="1" applyAlignment="1">
      <alignment horizontal="left" vertical="center"/>
    </xf>
    <xf numFmtId="40" fontId="1" fillId="4" borderId="6" xfId="4" applyNumberFormat="1" applyFont="1" applyFill="1" applyBorder="1" applyAlignment="1">
      <alignment horizontal="right" vertical="center" wrapText="1"/>
    </xf>
    <xf numFmtId="176" fontId="3" fillId="5" borderId="6" xfId="2" applyFont="1" applyFill="1" applyBorder="1" applyAlignment="1">
      <alignment horizontal="left" vertical="center" wrapText="1"/>
    </xf>
    <xf numFmtId="176" fontId="3" fillId="5" borderId="6" xfId="2" applyFont="1" applyFill="1" applyBorder="1" applyAlignment="1">
      <alignment horizontal="left" vertical="center"/>
    </xf>
    <xf numFmtId="40" fontId="1" fillId="5" borderId="7" xfId="4" applyNumberFormat="1" applyFont="1" applyFill="1" applyBorder="1" applyAlignment="1">
      <alignment horizontal="right" vertical="center" wrapText="1"/>
    </xf>
    <xf numFmtId="40" fontId="1" fillId="5" borderId="14" xfId="4" applyNumberFormat="1" applyFont="1" applyFill="1" applyBorder="1" applyAlignment="1">
      <alignment horizontal="right" vertical="center" wrapText="1"/>
    </xf>
    <xf numFmtId="40" fontId="1" fillId="5" borderId="6" xfId="4" applyNumberFormat="1" applyFont="1" applyFill="1" applyBorder="1" applyAlignment="1">
      <alignment horizontal="right" vertical="center" wrapText="1"/>
    </xf>
    <xf numFmtId="176" fontId="3" fillId="6" borderId="6" xfId="2" applyFont="1" applyFill="1" applyBorder="1" applyAlignment="1">
      <alignment horizontal="center" vertical="center" wrapText="1"/>
    </xf>
    <xf numFmtId="176" fontId="3" fillId="6" borderId="6" xfId="2" applyFont="1" applyFill="1" applyBorder="1" applyAlignment="1">
      <alignment horizontal="center" vertical="center"/>
    </xf>
    <xf numFmtId="40" fontId="3" fillId="7" borderId="6" xfId="5" applyNumberFormat="1" applyFont="1" applyFill="1" applyBorder="1" applyAlignment="1">
      <alignment horizontal="righ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176" fontId="3" fillId="6" borderId="6" xfId="2" applyFont="1" applyFill="1" applyBorder="1" applyAlignment="1">
      <alignment vertical="center" wrapText="1"/>
    </xf>
    <xf numFmtId="176" fontId="3" fillId="6" borderId="6" xfId="2" applyFont="1" applyFill="1" applyBorder="1">
      <alignment vertical="center"/>
    </xf>
    <xf numFmtId="0" fontId="4" fillId="8" borderId="7" xfId="1" applyFont="1" applyFill="1" applyBorder="1" applyAlignment="1">
      <alignment horizontal="left" vertical="center" wrapText="1"/>
    </xf>
    <xf numFmtId="0" fontId="4" fillId="8" borderId="10" xfId="1" applyFont="1" applyFill="1" applyBorder="1" applyAlignment="1">
      <alignment horizontal="left" vertical="center" wrapText="1"/>
    </xf>
    <xf numFmtId="0" fontId="4" fillId="8" borderId="14" xfId="1" applyFont="1" applyFill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</cellXfs>
  <cellStyles count="6">
    <cellStyle name="Normal_Sheet1" xfId="1" xr:uid="{00000000-0005-0000-0000-000031000000}"/>
    <cellStyle name="常规" xfId="0" builtinId="0"/>
    <cellStyle name="常规 14 3" xfId="2" xr:uid="{00000000-0005-0000-0000-000032000000}"/>
    <cellStyle name="常规 5" xfId="3" xr:uid="{00000000-0005-0000-0000-000033000000}"/>
    <cellStyle name="常规 9" xfId="4" xr:uid="{00000000-0005-0000-0000-000034000000}"/>
    <cellStyle name="千位分隔 2 2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\Desktop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topLeftCell="A22" zoomScale="40" zoomScaleNormal="40" workbookViewId="0">
      <selection activeCell="F47" sqref="F47"/>
    </sheetView>
  </sheetViews>
  <sheetFormatPr defaultColWidth="7.58203125" defaultRowHeight="19.5" x14ac:dyDescent="0.3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6.5" style="2" customWidth="1"/>
    <col min="6" max="6" width="21.33203125" style="2" customWidth="1"/>
    <col min="7" max="7" width="18.08203125" style="4" customWidth="1"/>
    <col min="8" max="8" width="112.83203125" style="2" customWidth="1"/>
    <col min="9" max="9" width="42.58203125" style="2" customWidth="1"/>
    <col min="10" max="10" width="12.58203125" style="2" customWidth="1"/>
    <col min="11" max="16384" width="7.58203125" style="2"/>
  </cols>
  <sheetData>
    <row r="1" spans="1:8" s="1" customFormat="1" ht="28.15" customHeight="1" x14ac:dyDescent="0.3">
      <c r="G1" s="34"/>
    </row>
    <row r="2" spans="1:8" x14ac:dyDescent="0.3">
      <c r="A2" s="66" t="s">
        <v>0</v>
      </c>
      <c r="B2" s="67"/>
      <c r="C2" s="67"/>
      <c r="D2" s="67"/>
      <c r="E2" s="67"/>
      <c r="F2" s="67"/>
      <c r="G2" s="67"/>
      <c r="H2" s="68"/>
    </row>
    <row r="3" spans="1:8" ht="25.15" customHeight="1" x14ac:dyDescent="0.3">
      <c r="A3" s="5"/>
      <c r="B3" s="6"/>
      <c r="C3" s="6"/>
      <c r="D3" s="6"/>
      <c r="E3" s="6"/>
      <c r="F3" s="6"/>
      <c r="G3" s="35"/>
      <c r="H3" s="36"/>
    </row>
    <row r="4" spans="1:8" ht="25.15" customHeight="1" x14ac:dyDescent="0.3">
      <c r="A4" s="7"/>
      <c r="B4" s="8" t="s">
        <v>55</v>
      </c>
      <c r="C4" s="9"/>
      <c r="D4" s="8"/>
      <c r="E4" s="37"/>
      <c r="F4" s="37"/>
      <c r="G4" s="38"/>
      <c r="H4" s="39"/>
    </row>
    <row r="5" spans="1:8" ht="25.15" customHeight="1" x14ac:dyDescent="0.3">
      <c r="A5" s="7"/>
      <c r="B5" s="8" t="s">
        <v>1</v>
      </c>
      <c r="C5" s="9"/>
      <c r="D5" s="8"/>
      <c r="E5" s="37"/>
      <c r="F5" s="37"/>
      <c r="G5" s="38"/>
      <c r="H5" s="39"/>
    </row>
    <row r="6" spans="1:8" ht="25.15" customHeight="1" x14ac:dyDescent="0.3">
      <c r="A6" s="7"/>
      <c r="B6" s="8" t="s">
        <v>56</v>
      </c>
      <c r="C6" s="9"/>
      <c r="D6" s="10"/>
      <c r="E6" s="37"/>
      <c r="F6" s="37"/>
      <c r="G6" s="38"/>
      <c r="H6" s="39"/>
    </row>
    <row r="7" spans="1:8" ht="25.15" customHeight="1" x14ac:dyDescent="0.3">
      <c r="A7" s="7"/>
      <c r="B7" s="8" t="s">
        <v>2</v>
      </c>
      <c r="C7" s="9"/>
      <c r="D7" s="10"/>
      <c r="E7" s="37"/>
      <c r="F7" s="37"/>
      <c r="G7" s="38"/>
      <c r="H7" s="39"/>
    </row>
    <row r="8" spans="1:8" ht="25.15" customHeight="1" x14ac:dyDescent="0.3">
      <c r="A8" s="7"/>
      <c r="B8" s="8" t="s">
        <v>3</v>
      </c>
      <c r="C8" s="9"/>
      <c r="D8" s="10"/>
      <c r="E8" s="37"/>
      <c r="F8" s="37"/>
      <c r="G8" s="38"/>
      <c r="H8" s="39"/>
    </row>
    <row r="9" spans="1:8" x14ac:dyDescent="0.3">
      <c r="A9" s="7"/>
      <c r="B9" s="8" t="s">
        <v>4</v>
      </c>
      <c r="C9" s="9"/>
      <c r="D9" s="11"/>
      <c r="E9" s="11"/>
      <c r="F9" s="11"/>
      <c r="G9" s="40"/>
      <c r="H9" s="41"/>
    </row>
    <row r="10" spans="1:8" x14ac:dyDescent="0.3">
      <c r="A10" s="7"/>
      <c r="B10" s="8" t="s">
        <v>5</v>
      </c>
      <c r="C10" s="9"/>
      <c r="D10" s="11"/>
      <c r="E10" s="9"/>
      <c r="F10" s="9"/>
      <c r="G10" s="42"/>
      <c r="H10" s="43"/>
    </row>
    <row r="11" spans="1:8" x14ac:dyDescent="0.3">
      <c r="A11" s="7"/>
      <c r="B11" s="69" t="s">
        <v>6</v>
      </c>
      <c r="C11" s="69"/>
      <c r="D11" s="69"/>
      <c r="E11" s="69"/>
      <c r="F11" s="69"/>
      <c r="G11" s="69"/>
      <c r="H11" s="70"/>
    </row>
    <row r="12" spans="1:8" x14ac:dyDescent="0.3">
      <c r="A12" s="12"/>
      <c r="B12" s="13"/>
      <c r="C12" s="14"/>
      <c r="D12" s="13"/>
      <c r="E12" s="44"/>
      <c r="F12" s="44"/>
      <c r="G12" s="45"/>
      <c r="H12" s="46"/>
    </row>
    <row r="13" spans="1:8" ht="42" x14ac:dyDescent="0.3">
      <c r="A13" s="15"/>
      <c r="B13" s="71" t="s">
        <v>7</v>
      </c>
      <c r="C13" s="71"/>
      <c r="D13" s="71" t="s">
        <v>8</v>
      </c>
      <c r="E13" s="71"/>
      <c r="F13" s="15" t="s">
        <v>9</v>
      </c>
      <c r="G13" s="47"/>
      <c r="H13" s="15" t="s">
        <v>10</v>
      </c>
    </row>
    <row r="14" spans="1:8" ht="42.75" customHeight="1" x14ac:dyDescent="0.3">
      <c r="A14" s="16" t="s">
        <v>11</v>
      </c>
      <c r="B14" s="72" t="s">
        <v>12</v>
      </c>
      <c r="C14" s="73"/>
      <c r="D14" s="74">
        <f>F27</f>
        <v>417600</v>
      </c>
      <c r="E14" s="74"/>
      <c r="F14" s="48"/>
      <c r="G14" s="49"/>
      <c r="H14" s="23"/>
    </row>
    <row r="15" spans="1:8" ht="42.75" customHeight="1" x14ac:dyDescent="0.3">
      <c r="A15" s="16" t="s">
        <v>13</v>
      </c>
      <c r="B15" s="72" t="s">
        <v>14</v>
      </c>
      <c r="C15" s="73"/>
      <c r="D15" s="74">
        <f>F32</f>
        <v>31500</v>
      </c>
      <c r="E15" s="74"/>
      <c r="F15" s="48"/>
      <c r="G15" s="49"/>
      <c r="H15" s="23"/>
    </row>
    <row r="16" spans="1:8" ht="42.75" customHeight="1" x14ac:dyDescent="0.3">
      <c r="A16" s="16" t="s">
        <v>15</v>
      </c>
      <c r="B16" s="72" t="s">
        <v>16</v>
      </c>
      <c r="C16" s="73"/>
      <c r="D16" s="74">
        <f>F37</f>
        <v>22778.169300000001</v>
      </c>
      <c r="E16" s="74"/>
      <c r="F16" s="48"/>
      <c r="G16" s="49"/>
      <c r="H16" s="23"/>
    </row>
    <row r="17" spans="1:9" ht="42.75" customHeight="1" x14ac:dyDescent="0.3">
      <c r="A17" s="16"/>
      <c r="B17" s="75" t="s">
        <v>17</v>
      </c>
      <c r="C17" s="76"/>
      <c r="D17" s="77">
        <f>SUM(D14:D16)</f>
        <v>471878.16930000001</v>
      </c>
      <c r="E17" s="78"/>
      <c r="F17" s="48"/>
      <c r="G17" s="50"/>
    </row>
    <row r="18" spans="1:9" ht="42.75" customHeight="1" x14ac:dyDescent="0.3">
      <c r="A18" s="16"/>
      <c r="B18" s="75" t="s">
        <v>18</v>
      </c>
      <c r="C18" s="76"/>
      <c r="D18" s="79">
        <f>D17*6%</f>
        <v>28312.690158000001</v>
      </c>
      <c r="E18" s="79"/>
      <c r="F18" s="48"/>
      <c r="G18" s="49"/>
      <c r="H18" s="23"/>
    </row>
    <row r="19" spans="1:9" x14ac:dyDescent="0.3">
      <c r="A19" s="80" t="s">
        <v>19</v>
      </c>
      <c r="B19" s="81"/>
      <c r="C19" s="81"/>
      <c r="D19" s="82">
        <f>D17+D18</f>
        <v>500190.85945799999</v>
      </c>
      <c r="E19" s="82"/>
      <c r="F19" s="51"/>
      <c r="G19" s="52"/>
      <c r="H19" s="53"/>
    </row>
    <row r="20" spans="1:9" x14ac:dyDescent="0.3">
      <c r="A20" s="17" t="s">
        <v>20</v>
      </c>
      <c r="B20" s="18"/>
      <c r="C20" s="19"/>
      <c r="D20" s="18"/>
      <c r="E20" s="54"/>
      <c r="F20" s="54"/>
      <c r="G20" s="55"/>
      <c r="H20" s="56"/>
    </row>
    <row r="21" spans="1:9" ht="25.15" customHeight="1" x14ac:dyDescent="0.3">
      <c r="A21" s="83"/>
      <c r="B21" s="84"/>
      <c r="C21" s="84"/>
      <c r="D21" s="84"/>
      <c r="E21" s="84"/>
      <c r="F21" s="84"/>
      <c r="G21" s="84"/>
      <c r="H21" s="85"/>
    </row>
    <row r="22" spans="1:9" ht="25.15" customHeight="1" x14ac:dyDescent="0.3">
      <c r="A22" s="83"/>
      <c r="B22" s="84"/>
      <c r="C22" s="84"/>
      <c r="D22" s="84"/>
      <c r="E22" s="84"/>
      <c r="F22" s="84"/>
      <c r="G22" s="84"/>
      <c r="H22" s="85"/>
    </row>
    <row r="23" spans="1:9" ht="87" x14ac:dyDescent="0.3">
      <c r="A23" s="15" t="s">
        <v>21</v>
      </c>
      <c r="B23" s="15" t="s">
        <v>7</v>
      </c>
      <c r="C23" s="20" t="s">
        <v>22</v>
      </c>
      <c r="D23" s="21" t="s">
        <v>23</v>
      </c>
      <c r="E23" s="21" t="s">
        <v>24</v>
      </c>
      <c r="F23" s="20" t="s">
        <v>25</v>
      </c>
      <c r="G23" s="47"/>
      <c r="H23" s="15" t="s">
        <v>10</v>
      </c>
    </row>
    <row r="24" spans="1:9" ht="64.150000000000006" customHeight="1" x14ac:dyDescent="0.3">
      <c r="A24" s="22">
        <v>1</v>
      </c>
      <c r="B24" s="23" t="s">
        <v>26</v>
      </c>
      <c r="C24" s="24">
        <v>45000</v>
      </c>
      <c r="D24" s="22">
        <v>9</v>
      </c>
      <c r="E24" s="22">
        <v>1</v>
      </c>
      <c r="F24" s="30">
        <f t="shared" ref="F24:F26" si="0">C24*D24*E24</f>
        <v>405000</v>
      </c>
      <c r="G24" s="57" t="s">
        <v>27</v>
      </c>
      <c r="H24" s="32" t="s">
        <v>28</v>
      </c>
      <c r="I24" s="65"/>
    </row>
    <row r="25" spans="1:9" ht="52.5" customHeight="1" x14ac:dyDescent="0.3">
      <c r="A25" s="91">
        <v>5</v>
      </c>
      <c r="B25" s="23" t="s">
        <v>29</v>
      </c>
      <c r="C25" s="25">
        <v>1000</v>
      </c>
      <c r="D25" s="22">
        <v>9</v>
      </c>
      <c r="E25" s="22">
        <v>1</v>
      </c>
      <c r="F25" s="30">
        <f t="shared" si="0"/>
        <v>9000</v>
      </c>
      <c r="G25" s="57" t="s">
        <v>30</v>
      </c>
      <c r="H25" s="58" t="s">
        <v>31</v>
      </c>
    </row>
    <row r="26" spans="1:9" ht="52.5" customHeight="1" x14ac:dyDescent="0.3">
      <c r="A26" s="92"/>
      <c r="B26" s="26" t="s">
        <v>32</v>
      </c>
      <c r="C26" s="25">
        <v>400</v>
      </c>
      <c r="D26" s="22">
        <v>9</v>
      </c>
      <c r="E26" s="22">
        <v>1</v>
      </c>
      <c r="F26" s="30">
        <f t="shared" si="0"/>
        <v>3600</v>
      </c>
      <c r="G26" s="57" t="s">
        <v>33</v>
      </c>
      <c r="H26" s="58" t="s">
        <v>34</v>
      </c>
    </row>
    <row r="27" spans="1:9" ht="56" customHeight="1" x14ac:dyDescent="0.3">
      <c r="A27" s="86" t="s">
        <v>35</v>
      </c>
      <c r="B27" s="87"/>
      <c r="C27" s="87"/>
      <c r="D27" s="87"/>
      <c r="E27" s="87"/>
      <c r="F27" s="59">
        <f>SUM(F24:F26)</f>
        <v>417600</v>
      </c>
      <c r="G27" s="60"/>
      <c r="H27" s="59"/>
    </row>
    <row r="28" spans="1:9" ht="25.15" customHeight="1" x14ac:dyDescent="0.3">
      <c r="A28" s="83"/>
      <c r="B28" s="84"/>
      <c r="C28" s="84"/>
      <c r="D28" s="84"/>
      <c r="E28" s="84"/>
      <c r="F28" s="84"/>
      <c r="G28" s="84"/>
      <c r="H28" s="85"/>
    </row>
    <row r="29" spans="1:9" s="3" customFormat="1" ht="25.15" customHeight="1" x14ac:dyDescent="0.3">
      <c r="A29" s="27"/>
      <c r="B29" s="28"/>
      <c r="C29" s="28"/>
      <c r="D29" s="28"/>
      <c r="E29" s="28"/>
      <c r="F29" s="61"/>
      <c r="G29" s="62"/>
      <c r="H29" s="61"/>
    </row>
    <row r="30" spans="1:9" ht="84" x14ac:dyDescent="0.3">
      <c r="A30" s="15" t="s">
        <v>36</v>
      </c>
      <c r="B30" s="15" t="s">
        <v>7</v>
      </c>
      <c r="C30" s="20" t="s">
        <v>22</v>
      </c>
      <c r="D30" s="21" t="s">
        <v>37</v>
      </c>
      <c r="E30" s="21" t="s">
        <v>38</v>
      </c>
      <c r="F30" s="20" t="s">
        <v>25</v>
      </c>
      <c r="G30" s="47"/>
      <c r="H30" s="15" t="s">
        <v>10</v>
      </c>
    </row>
    <row r="31" spans="1:9" ht="46.5" customHeight="1" x14ac:dyDescent="0.3">
      <c r="A31" s="22">
        <v>8</v>
      </c>
      <c r="B31" s="29" t="s">
        <v>39</v>
      </c>
      <c r="C31" s="30">
        <v>3500</v>
      </c>
      <c r="D31" s="22">
        <v>9</v>
      </c>
      <c r="E31" s="22">
        <v>1</v>
      </c>
      <c r="F31" s="30">
        <f t="shared" ref="F31" si="1">C31*D31*E31</f>
        <v>31500</v>
      </c>
      <c r="G31" s="57" t="s">
        <v>40</v>
      </c>
      <c r="H31" s="29" t="s">
        <v>41</v>
      </c>
    </row>
    <row r="32" spans="1:9" ht="25.15" customHeight="1" x14ac:dyDescent="0.3">
      <c r="A32" s="86" t="s">
        <v>42</v>
      </c>
      <c r="B32" s="87"/>
      <c r="C32" s="87"/>
      <c r="D32" s="87"/>
      <c r="E32" s="87"/>
      <c r="F32" s="59">
        <f>SUM(F31:F31)</f>
        <v>31500</v>
      </c>
      <c r="G32" s="60"/>
      <c r="H32" s="59"/>
    </row>
    <row r="33" spans="1:10" ht="25.15" customHeight="1" x14ac:dyDescent="0.3">
      <c r="A33" s="83"/>
      <c r="B33" s="84"/>
      <c r="C33" s="84"/>
      <c r="D33" s="84"/>
      <c r="E33" s="84"/>
      <c r="F33" s="84"/>
      <c r="G33" s="84"/>
      <c r="H33" s="85"/>
    </row>
    <row r="34" spans="1:10" ht="87" x14ac:dyDescent="0.3">
      <c r="A34" s="15" t="s">
        <v>43</v>
      </c>
      <c r="B34" s="15" t="s">
        <v>7</v>
      </c>
      <c r="C34" s="20" t="s">
        <v>22</v>
      </c>
      <c r="D34" s="21" t="s">
        <v>23</v>
      </c>
      <c r="E34" s="21" t="s">
        <v>24</v>
      </c>
      <c r="F34" s="20" t="s">
        <v>25</v>
      </c>
      <c r="G34" s="47"/>
      <c r="H34" s="15" t="s">
        <v>10</v>
      </c>
    </row>
    <row r="35" spans="1:10" ht="33" customHeight="1" x14ac:dyDescent="0.3">
      <c r="A35" s="31"/>
      <c r="B35" s="88" t="s">
        <v>44</v>
      </c>
      <c r="C35" s="89"/>
      <c r="D35" s="89"/>
      <c r="E35" s="89"/>
      <c r="F35" s="89"/>
      <c r="G35" s="89"/>
      <c r="H35" s="90"/>
    </row>
    <row r="36" spans="1:10" ht="46.5" customHeight="1" x14ac:dyDescent="0.3">
      <c r="A36" s="22">
        <v>1</v>
      </c>
      <c r="B36" s="32" t="s">
        <v>45</v>
      </c>
      <c r="C36" s="33">
        <f>J36</f>
        <v>843635.9</v>
      </c>
      <c r="D36" s="22">
        <v>1</v>
      </c>
      <c r="E36" s="63" t="s">
        <v>54</v>
      </c>
      <c r="F36" s="30">
        <f>C36*E36</f>
        <v>22778.169300000001</v>
      </c>
      <c r="G36" s="57" t="s">
        <v>46</v>
      </c>
      <c r="H36" s="32" t="s">
        <v>47</v>
      </c>
      <c r="I36" s="2">
        <v>843636.5</v>
      </c>
      <c r="J36" s="2">
        <v>843635.9</v>
      </c>
    </row>
    <row r="37" spans="1:10" ht="33.75" customHeight="1" x14ac:dyDescent="0.3">
      <c r="A37" s="86" t="s">
        <v>48</v>
      </c>
      <c r="B37" s="87"/>
      <c r="C37" s="87"/>
      <c r="D37" s="87"/>
      <c r="E37" s="87"/>
      <c r="F37" s="59">
        <f>SUM(F36:F36)</f>
        <v>22778.169300000001</v>
      </c>
      <c r="G37" s="60"/>
      <c r="H37" s="59"/>
    </row>
    <row r="38" spans="1:10" x14ac:dyDescent="0.3">
      <c r="A38" s="83"/>
      <c r="B38" s="84"/>
      <c r="C38" s="84"/>
      <c r="D38" s="84"/>
      <c r="E38" s="84"/>
      <c r="F38" s="84"/>
      <c r="G38" s="84"/>
      <c r="H38" s="85"/>
    </row>
    <row r="39" spans="1:10" ht="84" x14ac:dyDescent="0.3">
      <c r="A39" s="15" t="s">
        <v>49</v>
      </c>
      <c r="B39" s="15" t="s">
        <v>7</v>
      </c>
      <c r="C39" s="20" t="s">
        <v>22</v>
      </c>
      <c r="D39" s="21" t="s">
        <v>37</v>
      </c>
      <c r="E39" s="21" t="s">
        <v>50</v>
      </c>
      <c r="F39" s="20" t="s">
        <v>25</v>
      </c>
      <c r="G39" s="47"/>
      <c r="H39" s="15" t="s">
        <v>10</v>
      </c>
    </row>
    <row r="40" spans="1:10" ht="46.5" customHeight="1" x14ac:dyDescent="0.3">
      <c r="A40" s="22">
        <v>1</v>
      </c>
      <c r="B40" s="32" t="s">
        <v>51</v>
      </c>
      <c r="C40" s="30">
        <f>F27+F32+F37</f>
        <v>471878.16930000001</v>
      </c>
      <c r="D40" s="22">
        <v>1</v>
      </c>
      <c r="E40" s="64">
        <v>0.06</v>
      </c>
      <c r="F40" s="30">
        <f>C40*D40*E40</f>
        <v>28312.690158000001</v>
      </c>
      <c r="G40" s="57"/>
      <c r="H40" s="32" t="s">
        <v>52</v>
      </c>
    </row>
    <row r="41" spans="1:10" ht="70.150000000000006" customHeight="1" x14ac:dyDescent="0.3">
      <c r="A41" s="86" t="s">
        <v>53</v>
      </c>
      <c r="B41" s="87"/>
      <c r="C41" s="87"/>
      <c r="D41" s="87"/>
      <c r="E41" s="87"/>
      <c r="F41" s="59">
        <f>SUM(F40)</f>
        <v>28312.690158000001</v>
      </c>
      <c r="G41" s="60"/>
      <c r="H41" s="59"/>
    </row>
    <row r="47" spans="1:10" x14ac:dyDescent="0.3">
      <c r="C47" s="2">
        <v>18353178.829999998</v>
      </c>
    </row>
  </sheetData>
  <mergeCells count="27">
    <mergeCell ref="B35:H35"/>
    <mergeCell ref="A37:E37"/>
    <mergeCell ref="A38:H38"/>
    <mergeCell ref="A41:E41"/>
    <mergeCell ref="A25:A26"/>
    <mergeCell ref="A22:H22"/>
    <mergeCell ref="A27:E27"/>
    <mergeCell ref="A28:H28"/>
    <mergeCell ref="A32:E32"/>
    <mergeCell ref="A33:H33"/>
    <mergeCell ref="B18:C18"/>
    <mergeCell ref="D18:E18"/>
    <mergeCell ref="A19:C19"/>
    <mergeCell ref="D19:E19"/>
    <mergeCell ref="A21:H21"/>
    <mergeCell ref="B15:C15"/>
    <mergeCell ref="D15:E15"/>
    <mergeCell ref="B16:C16"/>
    <mergeCell ref="D16:E16"/>
    <mergeCell ref="B17:C17"/>
    <mergeCell ref="D17:E17"/>
    <mergeCell ref="A2:H2"/>
    <mergeCell ref="B11:H11"/>
    <mergeCell ref="B13:C13"/>
    <mergeCell ref="D13:E13"/>
    <mergeCell ref="B14:C14"/>
    <mergeCell ref="D14:E14"/>
  </mergeCells>
  <phoneticPr fontId="2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2025-06-16T23:10:00Z</dcterms:created>
  <dcterms:modified xsi:type="dcterms:W3CDTF">2025-07-09T07:45:16Z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6F54FF3C8D122E74E1C95068A862EBFC_43</vt:lpwstr>
  </property>
  <property fmtid="{D5CDD505-2E9C-101B-9397-08002B2CF9AE}" pid="3" name="KSOProductBuildVer">
    <vt:lpwstr>2052-7.4.1.8983</vt:lpwstr>
  </property>
</Properties>
</file>