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435" windowWidth="20730" windowHeight="11760"/>
  </bookViews>
  <sheets>
    <sheet name="Sheet1" sheetId="1" r:id="rId1"/>
  </sheets>
  <definedNames>
    <definedName name="_xlnm.Print_Area" localSheetId="0">Sheet1!$A$1:$H$60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" i="1"/>
  <c r="G23"/>
  <c r="G9"/>
  <c r="G10"/>
  <c r="G11"/>
  <c r="G12"/>
  <c r="G14"/>
  <c r="G15"/>
  <c r="G16"/>
  <c r="G17"/>
  <c r="G18"/>
  <c r="G20"/>
  <c r="G21"/>
  <c r="G22"/>
  <c r="G25"/>
  <c r="G26"/>
  <c r="G27"/>
  <c r="G28"/>
  <c r="G29"/>
  <c r="G30"/>
  <c r="G31"/>
  <c r="G32"/>
  <c r="G33"/>
  <c r="G34"/>
  <c r="G35"/>
  <c r="G36"/>
  <c r="G37"/>
  <c r="G38"/>
  <c r="G40"/>
  <c r="G41"/>
  <c r="G42"/>
  <c r="G43"/>
  <c r="G45"/>
  <c r="G46"/>
  <c r="G47"/>
  <c r="G48"/>
  <c r="G49"/>
  <c r="G50"/>
  <c r="G51"/>
  <c r="G53"/>
  <c r="G54"/>
  <c r="G55"/>
  <c r="G56"/>
  <c r="G57"/>
  <c r="G58"/>
  <c r="G59"/>
  <c r="G60"/>
</calcChain>
</file>

<file path=xl/sharedStrings.xml><?xml version="1.0" encoding="utf-8"?>
<sst xmlns="http://schemas.openxmlformats.org/spreadsheetml/2006/main" count="89" uniqueCount="85">
  <si>
    <t xml:space="preserve">Date:                  </t>
  </si>
  <si>
    <t xml:space="preserve">VENUE:                  </t>
  </si>
  <si>
    <t xml:space="preserve">Project No:               </t>
  </si>
  <si>
    <t xml:space="preserve">Number of person:       </t>
  </si>
  <si>
    <t>明细 Description</t>
  </si>
  <si>
    <t>单价 Unit Price</t>
  </si>
  <si>
    <t>次数 Time</t>
  </si>
  <si>
    <t>数量 Qty.</t>
  </si>
  <si>
    <t>合计 Total</t>
  </si>
  <si>
    <t>备注 Remark</t>
  </si>
  <si>
    <t>Hotel</t>
  </si>
  <si>
    <t>客房要求/Room request：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
7、酒店电梯间、走廊显示屏及房间开机画面，要播放SGM的主KV
8、Meeting Hall set up request：
会议室门口媒体签到台，允许背板搭建，酒店提供签到桌、桌布座椅、鲜花，酒店大堂不允许有其他竞品的相关签到物品
9、保证媒体及SGM人员入住石家庄符合品牌调性的酒店</t>
  </si>
  <si>
    <t>公付房费</t>
  </si>
  <si>
    <t>5月20日媒体大床房（石家庄）</t>
  </si>
  <si>
    <t>5月21日媒体大床房（石家庄）</t>
  </si>
  <si>
    <t>5月20日工作人员标间（石家庄）</t>
  </si>
  <si>
    <t>房内welcome package：水果</t>
  </si>
  <si>
    <t>自付房费</t>
  </si>
  <si>
    <t>5月20日SGM大床房（石家庄）
one-bed room</t>
  </si>
  <si>
    <t>自付</t>
  </si>
  <si>
    <t>会议室及用餐/Meeting Room&amp;Meal request：
1、餐厅门口需放置与活动相关的指示牌，方便客人找寻。
2、酒店需事先准备自助午餐和晚餐券。酒店在媒体用餐后根据收集到的实际餐券与SGM结算费用。</t>
  </si>
  <si>
    <t>媒体自助餐
需均含软饮畅饮</t>
  </si>
  <si>
    <t>5月20日酒店自助晚餐/Dinner buffet</t>
  </si>
  <si>
    <t>媒体套餐</t>
  </si>
  <si>
    <t>5月20日媒体午餐</t>
  </si>
  <si>
    <t>5月21日媒体午餐</t>
  </si>
  <si>
    <t>5月22日媒体晚餐</t>
  </si>
  <si>
    <t>Transportation</t>
  </si>
  <si>
    <t>媒体及工作人员机票、火车票预定，需及时响应退改签需求</t>
  </si>
  <si>
    <t>媒体机票</t>
  </si>
  <si>
    <t>广州-石家庄往返</t>
  </si>
  <si>
    <t>广州-石家庄去程+回程退票</t>
  </si>
  <si>
    <t>上海-石家庄往返</t>
  </si>
  <si>
    <t>媒体火车票</t>
  </si>
  <si>
    <t>北京-石家庄往返（高铁二等座）</t>
  </si>
  <si>
    <t>杨聂聂92.5
刘大伟221
何婷婷221
武胜男221
孙莹221
龙吟221
吴峰221
刘姝含221
446.5+20.5退票费 媒体何军</t>
  </si>
  <si>
    <t>工作人员机票</t>
  </si>
  <si>
    <t>工作人员火车票</t>
  </si>
  <si>
    <t>马晓嵘185
张庆莲221
漆婷221</t>
  </si>
  <si>
    <t>媒体接机（机场-酒店）
media pickup（A-H）</t>
  </si>
  <si>
    <t>考斯特（仅接机）/19 座</t>
  </si>
  <si>
    <t>考斯特接站/19座</t>
  </si>
  <si>
    <t>含1接站工作人员</t>
  </si>
  <si>
    <t>考斯特全天 接机+踩点</t>
  </si>
  <si>
    <t>含1踩点工作人员</t>
  </si>
  <si>
    <t>媒体小车接机</t>
  </si>
  <si>
    <t>媒体小车接站</t>
  </si>
  <si>
    <t>媒体送机
media pickup</t>
  </si>
  <si>
    <t>大巴/45seat bus（学校-石家庄机场-市区）</t>
  </si>
  <si>
    <t>大巴车单独送一本地媒体回家</t>
  </si>
  <si>
    <t>考斯特送站（学校-定州东站）</t>
  </si>
  <si>
    <t>媒体（酒店-学校）
To Test Drive Venue</t>
  </si>
  <si>
    <t>25人，45座旅游大巴/45 seat bus</t>
  </si>
  <si>
    <t>考斯特</t>
  </si>
  <si>
    <t>About Media/媒体相关</t>
  </si>
  <si>
    <t>媒体交通费用报销 Transportation Reimbursement</t>
  </si>
  <si>
    <t>19位媒体报销</t>
  </si>
  <si>
    <t>现场临时采购雨衣</t>
  </si>
  <si>
    <t>媒体礼品</t>
  </si>
  <si>
    <t>Others/其他</t>
  </si>
  <si>
    <t>写手费用</t>
  </si>
  <si>
    <t>写手撰写日记费用
Writing fee</t>
  </si>
  <si>
    <t>摄影师费用</t>
  </si>
  <si>
    <t>活动拍摄</t>
  </si>
  <si>
    <t>工作人员餐费 Staff Meals</t>
  </si>
  <si>
    <t>活动期间工作人员用餐
Meals</t>
  </si>
  <si>
    <t>工作人员交通费 Staff Traffic Cost</t>
  </si>
  <si>
    <t>活动期间工作人员交通
Traffic</t>
  </si>
  <si>
    <t>工作人员相关</t>
  </si>
  <si>
    <t>工作人员</t>
  </si>
  <si>
    <t>交通费+当地交通</t>
  </si>
  <si>
    <t>酒店</t>
  </si>
  <si>
    <t>餐费</t>
  </si>
  <si>
    <t>小计</t>
  </si>
  <si>
    <t>服务费10%</t>
  </si>
  <si>
    <t>总计</t>
  </si>
  <si>
    <t>雪佛兰红粉笔教育计划河北站活动费用——结算</t>
    <phoneticPr fontId="9" type="noConversion"/>
  </si>
  <si>
    <t>媒体酒店陪同房</t>
    <phoneticPr fontId="9" type="noConversion"/>
  </si>
  <si>
    <t>总计（含税）</t>
    <phoneticPr fontId="9" type="noConversion"/>
  </si>
  <si>
    <t>上海-石家庄往返退票</t>
    <phoneticPr fontId="9" type="noConversion"/>
  </si>
  <si>
    <t>实报实销</t>
    <phoneticPr fontId="9" type="noConversion"/>
  </si>
  <si>
    <t xml:space="preserve">水64 签字笔45 </t>
    <phoneticPr fontId="9" type="noConversion"/>
  </si>
  <si>
    <r>
      <rPr>
        <sz val="9"/>
        <color theme="1"/>
        <rFont val="微软雅黑"/>
        <family val="2"/>
        <charset val="134"/>
      </rPr>
      <t>杂费</t>
    </r>
    <r>
      <rPr>
        <sz val="9"/>
        <color theme="1"/>
        <rFont val="Arial"/>
        <family val="2"/>
      </rPr>
      <t xml:space="preserve">
Others</t>
    </r>
  </si>
  <si>
    <r>
      <rPr>
        <sz val="9"/>
        <color theme="1"/>
        <rFont val="微软雅黑"/>
        <family val="2"/>
        <charset val="134"/>
      </rPr>
      <t>物料快递费、打印机</t>
    </r>
    <r>
      <rPr>
        <sz val="9"/>
        <color theme="1"/>
        <rFont val="Arial"/>
        <family val="2"/>
      </rPr>
      <t>&amp;</t>
    </r>
    <r>
      <rPr>
        <sz val="9"/>
        <color theme="1"/>
        <rFont val="微软雅黑"/>
        <family val="2"/>
        <charset val="134"/>
      </rPr>
      <t>打印纸等杂费</t>
    </r>
    <r>
      <rPr>
        <sz val="9"/>
        <color theme="1"/>
        <rFont val="Arial"/>
        <family val="2"/>
      </rPr>
      <t xml:space="preserve">
delivery fee, print,etc</t>
    </r>
  </si>
  <si>
    <t xml:space="preserve">项目 Item 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</si>
</sst>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1">
    <font>
      <sz val="11"/>
      <color theme="1"/>
      <name val="宋体"/>
      <charset val="134"/>
      <scheme val="minor"/>
    </font>
    <font>
      <sz val="9"/>
      <name val="微软雅黑"/>
      <family val="2"/>
      <charset val="134"/>
    </font>
    <font>
      <sz val="9"/>
      <name val="Arial"/>
      <family val="2"/>
    </font>
    <font>
      <b/>
      <sz val="12"/>
      <name val="微软雅黑"/>
      <family val="2"/>
      <charset val="134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theme="1"/>
      <name val="Arial"/>
      <family val="2"/>
    </font>
    <font>
      <sz val="9"/>
      <color indexed="8"/>
      <name val="微软雅黑"/>
      <family val="2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20651875362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91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14" fontId="1" fillId="2" borderId="0" xfId="0" applyNumberFormat="1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readingOrder="1"/>
    </xf>
    <xf numFmtId="176" fontId="1" fillId="0" borderId="4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1" fillId="4" borderId="1" xfId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38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left" vertical="center" wrapText="1"/>
    </xf>
    <xf numFmtId="176" fontId="7" fillId="5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4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6" xfId="0" applyNumberFormat="1" applyFont="1" applyFill="1" applyBorder="1" applyAlignment="1">
      <alignment horizontal="left" vertical="center" wrapText="1"/>
    </xf>
    <xf numFmtId="0" fontId="1" fillId="0" borderId="17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14" fontId="1" fillId="0" borderId="8" xfId="0" applyNumberFormat="1" applyFont="1" applyFill="1" applyBorder="1" applyAlignment="1">
      <alignment horizontal="left" vertical="center" wrapText="1"/>
    </xf>
    <xf numFmtId="14" fontId="1" fillId="0" borderId="9" xfId="0" applyNumberFormat="1" applyFont="1" applyFill="1" applyBorder="1" applyAlignment="1">
      <alignment horizontal="left" vertical="center" wrapText="1"/>
    </xf>
    <xf numFmtId="14" fontId="1" fillId="0" borderId="10" xfId="0" applyNumberFormat="1" applyFont="1" applyFill="1" applyBorder="1" applyAlignment="1">
      <alignment horizontal="left" vertical="center" wrapText="1"/>
    </xf>
    <xf numFmtId="14" fontId="1" fillId="0" borderId="11" xfId="0" applyNumberFormat="1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9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0"/>
  <sheetViews>
    <sheetView tabSelected="1" topLeftCell="A16" workbookViewId="0">
      <selection activeCell="A7" sqref="A7:B7"/>
    </sheetView>
  </sheetViews>
  <sheetFormatPr defaultColWidth="21.875" defaultRowHeight="14.25"/>
  <cols>
    <col min="1" max="1" width="36" style="1" customWidth="1"/>
    <col min="2" max="2" width="19.5" style="7" customWidth="1"/>
    <col min="3" max="3" width="28.625" style="7" customWidth="1"/>
    <col min="4" max="7" width="13.5" style="8" customWidth="1"/>
    <col min="8" max="8" width="13.5" style="9" customWidth="1"/>
    <col min="9" max="16384" width="21.875" style="1"/>
  </cols>
  <sheetData>
    <row r="1" spans="1:8" ht="6.75" customHeight="1">
      <c r="A1" s="87"/>
      <c r="B1" s="87"/>
      <c r="C1" s="87"/>
    </row>
    <row r="2" spans="1:8" ht="27" customHeight="1">
      <c r="A2" s="88" t="s">
        <v>76</v>
      </c>
      <c r="B2" s="88"/>
      <c r="C2" s="88"/>
      <c r="D2" s="88"/>
      <c r="E2" s="88"/>
      <c r="F2" s="88"/>
      <c r="G2" s="88"/>
      <c r="H2" s="88"/>
    </row>
    <row r="3" spans="1:8">
      <c r="A3" s="7" t="s">
        <v>0</v>
      </c>
      <c r="B3" s="10"/>
    </row>
    <row r="4" spans="1:8">
      <c r="A4" s="7" t="s">
        <v>1</v>
      </c>
    </row>
    <row r="5" spans="1:8" ht="9.75" customHeight="1">
      <c r="A5" s="7" t="s">
        <v>2</v>
      </c>
    </row>
    <row r="6" spans="1:8">
      <c r="A6" s="7" t="s">
        <v>3</v>
      </c>
    </row>
    <row r="7" spans="1:8" s="2" customFormat="1">
      <c r="A7" s="89" t="s">
        <v>84</v>
      </c>
      <c r="B7" s="89"/>
      <c r="C7" s="11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1" t="s">
        <v>9</v>
      </c>
    </row>
    <row r="8" spans="1:8" s="2" customFormat="1" ht="15">
      <c r="A8" s="84" t="s">
        <v>10</v>
      </c>
      <c r="B8" s="84"/>
      <c r="C8" s="84"/>
      <c r="D8" s="84"/>
      <c r="E8" s="84"/>
      <c r="F8" s="84"/>
      <c r="G8" s="13"/>
      <c r="H8" s="14"/>
    </row>
    <row r="9" spans="1:8" s="3" customFormat="1" ht="42.75" customHeight="1">
      <c r="A9" s="56" t="s">
        <v>11</v>
      </c>
      <c r="B9" s="61" t="s">
        <v>12</v>
      </c>
      <c r="C9" s="16" t="s">
        <v>13</v>
      </c>
      <c r="D9" s="17">
        <v>550</v>
      </c>
      <c r="E9" s="17">
        <v>1</v>
      </c>
      <c r="F9" s="17">
        <v>16</v>
      </c>
      <c r="G9" s="17">
        <f t="shared" ref="G9:G12" si="0">D9*E9*F9</f>
        <v>8800</v>
      </c>
      <c r="H9" s="18"/>
    </row>
    <row r="10" spans="1:8" s="3" customFormat="1" ht="42.75" customHeight="1">
      <c r="A10" s="57"/>
      <c r="B10" s="62"/>
      <c r="C10" s="16" t="s">
        <v>14</v>
      </c>
      <c r="D10" s="17">
        <v>550</v>
      </c>
      <c r="E10" s="17">
        <v>0</v>
      </c>
      <c r="F10" s="17">
        <v>0</v>
      </c>
      <c r="G10" s="17">
        <f t="shared" si="0"/>
        <v>0</v>
      </c>
      <c r="H10" s="18"/>
    </row>
    <row r="11" spans="1:8" s="3" customFormat="1" ht="38.1" customHeight="1">
      <c r="A11" s="57"/>
      <c r="B11" s="62"/>
      <c r="C11" s="16" t="s">
        <v>15</v>
      </c>
      <c r="D11" s="17">
        <v>550</v>
      </c>
      <c r="E11" s="17">
        <v>1</v>
      </c>
      <c r="F11" s="17">
        <v>3</v>
      </c>
      <c r="G11" s="17">
        <f t="shared" si="0"/>
        <v>1650</v>
      </c>
      <c r="H11" s="18"/>
    </row>
    <row r="12" spans="1:8" s="3" customFormat="1" ht="41.1" customHeight="1">
      <c r="A12" s="57"/>
      <c r="B12" s="63"/>
      <c r="C12" s="16" t="s">
        <v>16</v>
      </c>
      <c r="D12" s="17">
        <v>88</v>
      </c>
      <c r="E12" s="20">
        <v>1</v>
      </c>
      <c r="F12" s="20">
        <v>18</v>
      </c>
      <c r="G12" s="17">
        <f t="shared" si="0"/>
        <v>1584</v>
      </c>
      <c r="H12" s="18"/>
    </row>
    <row r="13" spans="1:8" s="3" customFormat="1" ht="51" customHeight="1">
      <c r="A13" s="57"/>
      <c r="B13" s="15" t="s">
        <v>17</v>
      </c>
      <c r="C13" s="16" t="s">
        <v>18</v>
      </c>
      <c r="D13" s="17">
        <v>550</v>
      </c>
      <c r="E13" s="20">
        <v>1</v>
      </c>
      <c r="F13" s="20">
        <v>1</v>
      </c>
      <c r="G13" s="17">
        <v>0</v>
      </c>
      <c r="H13" s="18" t="s">
        <v>19</v>
      </c>
    </row>
    <row r="14" spans="1:8" s="3" customFormat="1" ht="30" customHeight="1">
      <c r="A14" s="56" t="s">
        <v>20</v>
      </c>
      <c r="B14" s="15" t="s">
        <v>21</v>
      </c>
      <c r="C14" s="21" t="s">
        <v>22</v>
      </c>
      <c r="D14" s="17">
        <v>198</v>
      </c>
      <c r="E14" s="17">
        <v>1</v>
      </c>
      <c r="F14" s="20">
        <v>19</v>
      </c>
      <c r="G14" s="17">
        <f t="shared" ref="G14:G17" si="1">D14*E14*F14</f>
        <v>3762</v>
      </c>
      <c r="H14" s="18"/>
    </row>
    <row r="15" spans="1:8" s="3" customFormat="1" ht="30" customHeight="1">
      <c r="A15" s="57"/>
      <c r="B15" s="61" t="s">
        <v>23</v>
      </c>
      <c r="C15" s="21" t="s">
        <v>24</v>
      </c>
      <c r="D15" s="17">
        <v>150</v>
      </c>
      <c r="E15" s="17">
        <v>0</v>
      </c>
      <c r="F15" s="20">
        <v>0</v>
      </c>
      <c r="G15" s="17">
        <f t="shared" si="1"/>
        <v>0</v>
      </c>
      <c r="H15" s="18"/>
    </row>
    <row r="16" spans="1:8" s="3" customFormat="1" ht="28.5" customHeight="1">
      <c r="A16" s="57"/>
      <c r="B16" s="62"/>
      <c r="C16" s="21" t="s">
        <v>25</v>
      </c>
      <c r="D16" s="17">
        <v>75</v>
      </c>
      <c r="E16" s="17">
        <v>1</v>
      </c>
      <c r="F16" s="20">
        <v>20</v>
      </c>
      <c r="G16" s="17">
        <f t="shared" si="1"/>
        <v>1500</v>
      </c>
      <c r="H16" s="18"/>
    </row>
    <row r="17" spans="1:8" s="3" customFormat="1" ht="28.5" customHeight="1">
      <c r="A17" s="57"/>
      <c r="B17" s="63"/>
      <c r="C17" s="21" t="s">
        <v>26</v>
      </c>
      <c r="D17" s="17">
        <v>150</v>
      </c>
      <c r="E17" s="17">
        <v>0</v>
      </c>
      <c r="F17" s="20">
        <v>0</v>
      </c>
      <c r="G17" s="17">
        <f t="shared" si="1"/>
        <v>0</v>
      </c>
      <c r="H17" s="18"/>
    </row>
    <row r="18" spans="1:8" s="3" customFormat="1" ht="27.75" customHeight="1">
      <c r="A18" s="90"/>
      <c r="B18" s="77"/>
      <c r="C18" s="77"/>
      <c r="D18" s="77"/>
      <c r="E18" s="77"/>
      <c r="F18" s="78"/>
      <c r="G18" s="17">
        <f>SUM(G9:G17)</f>
        <v>17296</v>
      </c>
      <c r="H18" s="18"/>
    </row>
    <row r="19" spans="1:8" s="2" customFormat="1" ht="15" customHeight="1">
      <c r="A19" s="84" t="s">
        <v>27</v>
      </c>
      <c r="B19" s="84"/>
      <c r="C19" s="84"/>
      <c r="D19" s="84"/>
      <c r="E19" s="84"/>
      <c r="F19" s="84"/>
      <c r="G19" s="22"/>
      <c r="H19" s="22"/>
    </row>
    <row r="20" spans="1:8" s="2" customFormat="1" ht="18" customHeight="1">
      <c r="A20" s="56" t="s">
        <v>28</v>
      </c>
      <c r="B20" s="61" t="s">
        <v>29</v>
      </c>
      <c r="C20" s="21" t="s">
        <v>30</v>
      </c>
      <c r="D20" s="17">
        <v>3500</v>
      </c>
      <c r="E20" s="17">
        <v>1</v>
      </c>
      <c r="F20" s="17">
        <v>1</v>
      </c>
      <c r="G20" s="17">
        <f t="shared" ref="G20:G37" si="2">D20*E20*F20</f>
        <v>3500</v>
      </c>
      <c r="H20" s="21"/>
    </row>
    <row r="21" spans="1:8" s="2" customFormat="1" ht="18" customHeight="1">
      <c r="A21" s="57"/>
      <c r="B21" s="62"/>
      <c r="C21" s="21" t="s">
        <v>31</v>
      </c>
      <c r="D21" s="17">
        <v>2700</v>
      </c>
      <c r="E21" s="17">
        <v>1</v>
      </c>
      <c r="F21" s="17">
        <v>1</v>
      </c>
      <c r="G21" s="17">
        <f t="shared" si="2"/>
        <v>2700</v>
      </c>
      <c r="H21" s="21"/>
    </row>
    <row r="22" spans="1:8" s="3" customFormat="1" ht="20.100000000000001" customHeight="1">
      <c r="A22" s="57"/>
      <c r="B22" s="62"/>
      <c r="C22" s="21" t="s">
        <v>32</v>
      </c>
      <c r="D22" s="17">
        <v>2400</v>
      </c>
      <c r="E22" s="17">
        <v>1</v>
      </c>
      <c r="F22" s="17">
        <v>3</v>
      </c>
      <c r="G22" s="17">
        <f t="shared" si="2"/>
        <v>7200</v>
      </c>
      <c r="H22" s="21"/>
    </row>
    <row r="23" spans="1:8" s="3" customFormat="1" ht="20.100000000000001" customHeight="1">
      <c r="A23" s="57"/>
      <c r="B23" s="63"/>
      <c r="C23" s="21" t="s">
        <v>32</v>
      </c>
      <c r="D23" s="17">
        <v>2375</v>
      </c>
      <c r="E23" s="17">
        <v>1</v>
      </c>
      <c r="F23" s="17">
        <v>3</v>
      </c>
      <c r="G23" s="17">
        <f t="shared" ref="G23" si="3">D23*E23*F23</f>
        <v>7125</v>
      </c>
      <c r="H23" s="21"/>
    </row>
    <row r="24" spans="1:8" s="3" customFormat="1" ht="20.100000000000001" customHeight="1">
      <c r="A24" s="57"/>
      <c r="B24" s="47"/>
      <c r="C24" s="21" t="s">
        <v>79</v>
      </c>
      <c r="D24" s="17">
        <v>-400</v>
      </c>
      <c r="E24" s="17">
        <v>1</v>
      </c>
      <c r="F24" s="17">
        <v>2</v>
      </c>
      <c r="G24" s="17">
        <f t="shared" ref="G24" si="4">D24*E24*F24</f>
        <v>-800</v>
      </c>
      <c r="H24" s="21"/>
    </row>
    <row r="25" spans="1:8" s="3" customFormat="1" ht="142.5">
      <c r="A25" s="57"/>
      <c r="B25" s="19" t="s">
        <v>33</v>
      </c>
      <c r="C25" s="21" t="s">
        <v>34</v>
      </c>
      <c r="D25" s="17">
        <v>2107</v>
      </c>
      <c r="E25" s="17">
        <v>1</v>
      </c>
      <c r="F25" s="17">
        <v>1</v>
      </c>
      <c r="G25" s="17">
        <f t="shared" si="2"/>
        <v>2107</v>
      </c>
      <c r="H25" s="21" t="s">
        <v>35</v>
      </c>
    </row>
    <row r="26" spans="1:8" s="3" customFormat="1" ht="18.95" customHeight="1">
      <c r="A26" s="57"/>
      <c r="B26" s="23" t="s">
        <v>36</v>
      </c>
      <c r="C26" s="21" t="s">
        <v>32</v>
      </c>
      <c r="D26" s="17">
        <v>2300</v>
      </c>
      <c r="E26" s="17">
        <v>1</v>
      </c>
      <c r="F26" s="17">
        <v>1</v>
      </c>
      <c r="G26" s="17">
        <f t="shared" si="2"/>
        <v>2300</v>
      </c>
      <c r="H26" s="21"/>
    </row>
    <row r="27" spans="1:8" s="3" customFormat="1" ht="42.75">
      <c r="A27" s="58"/>
      <c r="B27" s="19" t="s">
        <v>37</v>
      </c>
      <c r="C27" s="21" t="s">
        <v>34</v>
      </c>
      <c r="D27" s="17">
        <v>627</v>
      </c>
      <c r="E27" s="17">
        <v>1</v>
      </c>
      <c r="F27" s="17">
        <v>1</v>
      </c>
      <c r="G27" s="17">
        <f t="shared" si="2"/>
        <v>627</v>
      </c>
      <c r="H27" s="21" t="s">
        <v>38</v>
      </c>
    </row>
    <row r="28" spans="1:8" s="3" customFormat="1" ht="14.25" customHeight="1">
      <c r="A28" s="64" t="s">
        <v>39</v>
      </c>
      <c r="B28" s="64"/>
      <c r="C28" s="21" t="s">
        <v>40</v>
      </c>
      <c r="D28" s="17">
        <v>900</v>
      </c>
      <c r="E28" s="17">
        <v>1</v>
      </c>
      <c r="F28" s="17">
        <v>1</v>
      </c>
      <c r="G28" s="17">
        <f t="shared" si="2"/>
        <v>900</v>
      </c>
      <c r="H28" s="21"/>
    </row>
    <row r="29" spans="1:8" s="3" customFormat="1" ht="14.25" customHeight="1">
      <c r="A29" s="64"/>
      <c r="B29" s="64"/>
      <c r="C29" s="21" t="s">
        <v>41</v>
      </c>
      <c r="D29" s="17">
        <v>1400</v>
      </c>
      <c r="E29" s="17">
        <v>1</v>
      </c>
      <c r="F29" s="17">
        <v>1</v>
      </c>
      <c r="G29" s="17">
        <f t="shared" si="2"/>
        <v>1400</v>
      </c>
      <c r="H29" s="21" t="s">
        <v>42</v>
      </c>
    </row>
    <row r="30" spans="1:8" s="3" customFormat="1" ht="14.25" customHeight="1">
      <c r="A30" s="64"/>
      <c r="B30" s="64"/>
      <c r="C30" s="21" t="s">
        <v>43</v>
      </c>
      <c r="D30" s="17">
        <v>2800</v>
      </c>
      <c r="E30" s="17">
        <v>1</v>
      </c>
      <c r="F30" s="17">
        <v>1</v>
      </c>
      <c r="G30" s="17">
        <f t="shared" si="2"/>
        <v>2800</v>
      </c>
      <c r="H30" s="21" t="s">
        <v>44</v>
      </c>
    </row>
    <row r="31" spans="1:8" s="3" customFormat="1" ht="14.25" customHeight="1">
      <c r="A31" s="64"/>
      <c r="B31" s="64"/>
      <c r="C31" s="21" t="s">
        <v>45</v>
      </c>
      <c r="D31" s="17">
        <v>350</v>
      </c>
      <c r="E31" s="17">
        <v>1</v>
      </c>
      <c r="F31" s="17">
        <v>1</v>
      </c>
      <c r="G31" s="17">
        <f t="shared" si="2"/>
        <v>350</v>
      </c>
      <c r="H31" s="21"/>
    </row>
    <row r="32" spans="1:8" s="3" customFormat="1" ht="14.25" customHeight="1">
      <c r="A32" s="64"/>
      <c r="B32" s="64"/>
      <c r="C32" s="21" t="s">
        <v>46</v>
      </c>
      <c r="D32" s="17">
        <v>200</v>
      </c>
      <c r="E32" s="17">
        <v>1</v>
      </c>
      <c r="F32" s="17">
        <v>1</v>
      </c>
      <c r="G32" s="17">
        <f t="shared" si="2"/>
        <v>200</v>
      </c>
      <c r="H32" s="21"/>
    </row>
    <row r="33" spans="1:8" s="3" customFormat="1" ht="14.25" customHeight="1">
      <c r="A33" s="64" t="s">
        <v>47</v>
      </c>
      <c r="B33" s="64"/>
      <c r="C33" s="21" t="s">
        <v>48</v>
      </c>
      <c r="D33" s="17">
        <v>2000</v>
      </c>
      <c r="E33" s="17">
        <v>1</v>
      </c>
      <c r="F33" s="17">
        <v>1</v>
      </c>
      <c r="G33" s="17">
        <f t="shared" si="2"/>
        <v>2000</v>
      </c>
      <c r="H33" s="21"/>
    </row>
    <row r="34" spans="1:8" s="3" customFormat="1" ht="14.25" customHeight="1">
      <c r="A34" s="64"/>
      <c r="B34" s="64"/>
      <c r="C34" s="21" t="s">
        <v>49</v>
      </c>
      <c r="D34" s="17">
        <v>200</v>
      </c>
      <c r="E34" s="17">
        <v>1</v>
      </c>
      <c r="F34" s="17">
        <v>1</v>
      </c>
      <c r="G34" s="17">
        <f t="shared" si="2"/>
        <v>200</v>
      </c>
      <c r="H34" s="21"/>
    </row>
    <row r="35" spans="1:8" s="3" customFormat="1" ht="14.25" customHeight="1">
      <c r="A35" s="64"/>
      <c r="B35" s="64"/>
      <c r="C35" s="24" t="s">
        <v>50</v>
      </c>
      <c r="D35" s="17">
        <v>1800</v>
      </c>
      <c r="E35" s="17">
        <v>1</v>
      </c>
      <c r="F35" s="17">
        <v>1</v>
      </c>
      <c r="G35" s="17">
        <f t="shared" si="2"/>
        <v>1800</v>
      </c>
      <c r="H35" s="21"/>
    </row>
    <row r="36" spans="1:8" s="3" customFormat="1" ht="18.75" customHeight="1">
      <c r="A36" s="65" t="s">
        <v>51</v>
      </c>
      <c r="B36" s="66"/>
      <c r="C36" s="21" t="s">
        <v>52</v>
      </c>
      <c r="D36" s="17">
        <v>2200</v>
      </c>
      <c r="E36" s="17">
        <v>1</v>
      </c>
      <c r="F36" s="17">
        <v>1</v>
      </c>
      <c r="G36" s="17">
        <f t="shared" si="2"/>
        <v>2200</v>
      </c>
      <c r="H36" s="21"/>
    </row>
    <row r="37" spans="1:8" s="3" customFormat="1" ht="15.75" customHeight="1">
      <c r="A37" s="67"/>
      <c r="B37" s="68"/>
      <c r="C37" s="21" t="s">
        <v>53</v>
      </c>
      <c r="D37" s="17">
        <v>1800</v>
      </c>
      <c r="E37" s="17">
        <v>1</v>
      </c>
      <c r="F37" s="17">
        <v>1</v>
      </c>
      <c r="G37" s="17">
        <f t="shared" si="2"/>
        <v>1800</v>
      </c>
      <c r="H37" s="21"/>
    </row>
    <row r="38" spans="1:8" s="3" customFormat="1" ht="30.75" customHeight="1">
      <c r="A38" s="85"/>
      <c r="B38" s="85"/>
      <c r="C38" s="85"/>
      <c r="D38" s="85"/>
      <c r="E38" s="85"/>
      <c r="F38" s="85"/>
      <c r="G38" s="17">
        <f>SUM(G20:G37)</f>
        <v>38409</v>
      </c>
      <c r="H38" s="21"/>
    </row>
    <row r="39" spans="1:8" s="3" customFormat="1" ht="30.75" customHeight="1">
      <c r="A39" s="86" t="s">
        <v>54</v>
      </c>
      <c r="B39" s="84"/>
      <c r="C39" s="84"/>
      <c r="D39" s="84"/>
      <c r="E39" s="84"/>
      <c r="F39" s="84"/>
      <c r="G39" s="14"/>
      <c r="H39" s="25"/>
    </row>
    <row r="40" spans="1:8" s="4" customFormat="1" ht="24" customHeight="1">
      <c r="A40" s="77" t="s">
        <v>55</v>
      </c>
      <c r="B40" s="78"/>
      <c r="C40" s="26"/>
      <c r="D40" s="17">
        <v>9186</v>
      </c>
      <c r="E40" s="17">
        <v>1</v>
      </c>
      <c r="F40" s="17">
        <v>1</v>
      </c>
      <c r="G40" s="17">
        <f t="shared" ref="G40:G42" si="5">D40*E40*F40</f>
        <v>9186</v>
      </c>
      <c r="H40" s="18" t="s">
        <v>56</v>
      </c>
    </row>
    <row r="41" spans="1:8" s="4" customFormat="1" ht="24" customHeight="1">
      <c r="A41" s="77" t="s">
        <v>57</v>
      </c>
      <c r="B41" s="78"/>
      <c r="C41" s="26"/>
      <c r="D41" s="17">
        <v>10</v>
      </c>
      <c r="E41" s="17">
        <v>1</v>
      </c>
      <c r="F41" s="17">
        <v>20</v>
      </c>
      <c r="G41" s="17">
        <f t="shared" si="5"/>
        <v>200</v>
      </c>
      <c r="H41" s="18"/>
    </row>
    <row r="42" spans="1:8" s="4" customFormat="1" ht="24" customHeight="1">
      <c r="A42" s="77" t="s">
        <v>58</v>
      </c>
      <c r="B42" s="78"/>
      <c r="C42" s="26"/>
      <c r="D42" s="17">
        <v>150</v>
      </c>
      <c r="E42" s="17">
        <v>1</v>
      </c>
      <c r="F42" s="17">
        <v>30</v>
      </c>
      <c r="G42" s="17">
        <f t="shared" si="5"/>
        <v>4500</v>
      </c>
      <c r="H42" s="18"/>
    </row>
    <row r="43" spans="1:8" s="4" customFormat="1" ht="24" customHeight="1">
      <c r="A43" s="77"/>
      <c r="B43" s="77"/>
      <c r="C43" s="77"/>
      <c r="D43" s="77"/>
      <c r="E43" s="77"/>
      <c r="F43" s="78"/>
      <c r="G43" s="17">
        <f>SUM(G40:G42)</f>
        <v>13886</v>
      </c>
      <c r="H43" s="18"/>
    </row>
    <row r="44" spans="1:8" s="3" customFormat="1" ht="30.75" customHeight="1">
      <c r="A44" s="84" t="s">
        <v>59</v>
      </c>
      <c r="B44" s="84"/>
      <c r="C44" s="84"/>
      <c r="D44" s="84"/>
      <c r="E44" s="84"/>
      <c r="F44" s="84"/>
      <c r="G44" s="14"/>
      <c r="H44" s="14"/>
    </row>
    <row r="45" spans="1:8" s="5" customFormat="1" ht="27.75" customHeight="1">
      <c r="A45" s="69" t="s">
        <v>60</v>
      </c>
      <c r="B45" s="70"/>
      <c r="C45" s="21" t="s">
        <v>34</v>
      </c>
      <c r="D45" s="27">
        <v>364</v>
      </c>
      <c r="E45" s="27">
        <v>1</v>
      </c>
      <c r="F45" s="17">
        <v>1</v>
      </c>
      <c r="G45" s="17">
        <f t="shared" ref="G45:G49" si="6">D45*E45*F45</f>
        <v>364</v>
      </c>
      <c r="H45" s="18"/>
    </row>
    <row r="46" spans="1:8" s="52" customFormat="1" ht="27.75" customHeight="1">
      <c r="A46" s="71"/>
      <c r="B46" s="72"/>
      <c r="C46" s="48" t="s">
        <v>61</v>
      </c>
      <c r="D46" s="49">
        <v>1500</v>
      </c>
      <c r="E46" s="49">
        <v>1</v>
      </c>
      <c r="F46" s="50">
        <v>1</v>
      </c>
      <c r="G46" s="50">
        <f t="shared" si="6"/>
        <v>1500</v>
      </c>
      <c r="H46" s="51"/>
    </row>
    <row r="47" spans="1:8" s="52" customFormat="1" ht="27.75" customHeight="1">
      <c r="A47" s="73" t="s">
        <v>62</v>
      </c>
      <c r="B47" s="74"/>
      <c r="C47" s="48" t="s">
        <v>63</v>
      </c>
      <c r="D47" s="49">
        <v>3300</v>
      </c>
      <c r="E47" s="49">
        <v>1</v>
      </c>
      <c r="F47" s="50">
        <v>1</v>
      </c>
      <c r="G47" s="50">
        <f t="shared" si="6"/>
        <v>3300</v>
      </c>
      <c r="H47" s="51"/>
    </row>
    <row r="48" spans="1:8" s="52" customFormat="1" ht="27.75" customHeight="1">
      <c r="A48" s="73" t="s">
        <v>64</v>
      </c>
      <c r="B48" s="74"/>
      <c r="C48" s="48" t="s">
        <v>65</v>
      </c>
      <c r="D48" s="49">
        <v>31</v>
      </c>
      <c r="E48" s="49">
        <v>1</v>
      </c>
      <c r="F48" s="50">
        <v>1</v>
      </c>
      <c r="G48" s="50">
        <f t="shared" si="6"/>
        <v>31</v>
      </c>
      <c r="H48" s="51"/>
    </row>
    <row r="49" spans="1:8" s="52" customFormat="1" ht="27.75" customHeight="1">
      <c r="A49" s="73" t="s">
        <v>66</v>
      </c>
      <c r="B49" s="74"/>
      <c r="C49" s="48" t="s">
        <v>67</v>
      </c>
      <c r="D49" s="49">
        <v>185.9</v>
      </c>
      <c r="E49" s="49">
        <v>1</v>
      </c>
      <c r="F49" s="50">
        <v>1</v>
      </c>
      <c r="G49" s="50">
        <f t="shared" si="6"/>
        <v>185.9</v>
      </c>
      <c r="H49" s="51" t="s">
        <v>80</v>
      </c>
    </row>
    <row r="50" spans="1:8" s="52" customFormat="1" ht="33" customHeight="1">
      <c r="A50" s="75" t="s">
        <v>82</v>
      </c>
      <c r="B50" s="76"/>
      <c r="C50" s="28" t="s">
        <v>83</v>
      </c>
      <c r="D50" s="29">
        <v>109</v>
      </c>
      <c r="E50" s="29">
        <v>1</v>
      </c>
      <c r="F50" s="29">
        <v>1</v>
      </c>
      <c r="G50" s="50">
        <f>D50*E50*F50</f>
        <v>109</v>
      </c>
      <c r="H50" s="51" t="s">
        <v>81</v>
      </c>
    </row>
    <row r="51" spans="1:8" s="5" customFormat="1" ht="27.75" customHeight="1">
      <c r="A51" s="77"/>
      <c r="B51" s="77"/>
      <c r="C51" s="77"/>
      <c r="D51" s="77"/>
      <c r="E51" s="77"/>
      <c r="F51" s="78"/>
      <c r="G51" s="30">
        <f>SUM(G45:G50)</f>
        <v>5489.9</v>
      </c>
      <c r="H51" s="18"/>
    </row>
    <row r="52" spans="1:8" s="2" customFormat="1">
      <c r="A52" s="79" t="s">
        <v>68</v>
      </c>
      <c r="B52" s="80"/>
      <c r="C52" s="80"/>
      <c r="D52" s="80"/>
      <c r="E52" s="80"/>
      <c r="F52" s="31"/>
      <c r="G52" s="32"/>
      <c r="H52" s="33"/>
    </row>
    <row r="53" spans="1:8" s="6" customFormat="1" ht="14.25" customHeight="1">
      <c r="A53" s="59" t="s">
        <v>69</v>
      </c>
      <c r="B53" s="34" t="s">
        <v>70</v>
      </c>
      <c r="C53" s="35"/>
      <c r="D53" s="36">
        <v>389</v>
      </c>
      <c r="E53" s="36">
        <v>1</v>
      </c>
      <c r="F53" s="37">
        <v>1</v>
      </c>
      <c r="G53" s="20">
        <f t="shared" ref="G53:G55" si="7">E53*F53*D53</f>
        <v>389</v>
      </c>
      <c r="H53" s="38"/>
    </row>
    <row r="54" spans="1:8" s="6" customFormat="1">
      <c r="A54" s="60"/>
      <c r="B54" s="34" t="s">
        <v>71</v>
      </c>
      <c r="C54" s="35"/>
      <c r="D54" s="36">
        <v>400</v>
      </c>
      <c r="E54" s="36">
        <v>1</v>
      </c>
      <c r="F54" s="37">
        <v>1</v>
      </c>
      <c r="G54" s="20">
        <f t="shared" si="7"/>
        <v>400</v>
      </c>
      <c r="H54" s="38" t="s">
        <v>77</v>
      </c>
    </row>
    <row r="55" spans="1:8" s="6" customFormat="1">
      <c r="A55" s="60"/>
      <c r="B55" s="39" t="s">
        <v>72</v>
      </c>
      <c r="C55" s="40"/>
      <c r="D55" s="36">
        <v>62.5</v>
      </c>
      <c r="E55" s="36">
        <v>1</v>
      </c>
      <c r="F55" s="41">
        <v>1</v>
      </c>
      <c r="G55" s="20">
        <f t="shared" si="7"/>
        <v>62.5</v>
      </c>
      <c r="H55" s="38"/>
    </row>
    <row r="56" spans="1:8" s="6" customFormat="1">
      <c r="A56" s="42"/>
      <c r="B56" s="81"/>
      <c r="C56" s="82"/>
      <c r="D56" s="82"/>
      <c r="E56" s="82"/>
      <c r="F56" s="83"/>
      <c r="G56" s="20">
        <f>SUM(G53:G55)</f>
        <v>851.5</v>
      </c>
      <c r="H56" s="38"/>
    </row>
    <row r="57" spans="1:8">
      <c r="A57" s="54" t="s">
        <v>73</v>
      </c>
      <c r="B57" s="54"/>
      <c r="C57" s="54"/>
      <c r="D57" s="54"/>
      <c r="E57" s="54"/>
      <c r="F57" s="54"/>
      <c r="G57" s="43">
        <f>G18+G38+G43+G51+G56</f>
        <v>75932.399999999994</v>
      </c>
      <c r="H57" s="44"/>
    </row>
    <row r="58" spans="1:8">
      <c r="A58" s="55" t="s">
        <v>74</v>
      </c>
      <c r="B58" s="55"/>
      <c r="C58" s="55"/>
      <c r="D58" s="55"/>
      <c r="E58" s="55"/>
      <c r="F58" s="55"/>
      <c r="G58" s="45">
        <f>G57*0.1</f>
        <v>7593.24</v>
      </c>
      <c r="H58" s="46"/>
    </row>
    <row r="59" spans="1:8">
      <c r="A59" s="53" t="s">
        <v>75</v>
      </c>
      <c r="B59" s="53"/>
      <c r="C59" s="53"/>
      <c r="D59" s="53"/>
      <c r="E59" s="53"/>
      <c r="F59" s="53"/>
      <c r="G59" s="45">
        <f>G57+G58</f>
        <v>83525.64</v>
      </c>
      <c r="H59" s="46"/>
    </row>
    <row r="60" spans="1:8">
      <c r="A60" s="53" t="s">
        <v>78</v>
      </c>
      <c r="B60" s="53"/>
      <c r="C60" s="53"/>
      <c r="D60" s="53"/>
      <c r="E60" s="53"/>
      <c r="F60" s="53"/>
      <c r="G60" s="45">
        <f>G59*1.06</f>
        <v>88537.178400000004</v>
      </c>
      <c r="H60" s="46"/>
    </row>
  </sheetData>
  <mergeCells count="35">
    <mergeCell ref="A1:C1"/>
    <mergeCell ref="A2:H2"/>
    <mergeCell ref="A7:B7"/>
    <mergeCell ref="A8:F8"/>
    <mergeCell ref="A18:F18"/>
    <mergeCell ref="A19:F19"/>
    <mergeCell ref="A38:F38"/>
    <mergeCell ref="A39:F39"/>
    <mergeCell ref="A40:B40"/>
    <mergeCell ref="A41:B41"/>
    <mergeCell ref="B20:B23"/>
    <mergeCell ref="A51:F51"/>
    <mergeCell ref="A52:E52"/>
    <mergeCell ref="B56:F56"/>
    <mergeCell ref="A42:B42"/>
    <mergeCell ref="A43:F43"/>
    <mergeCell ref="A44:F44"/>
    <mergeCell ref="A47:B47"/>
    <mergeCell ref="A48:B48"/>
    <mergeCell ref="A60:F60"/>
    <mergeCell ref="A57:F57"/>
    <mergeCell ref="A58:F58"/>
    <mergeCell ref="A59:F59"/>
    <mergeCell ref="A9:A13"/>
    <mergeCell ref="A14:A17"/>
    <mergeCell ref="A20:A27"/>
    <mergeCell ref="A53:A55"/>
    <mergeCell ref="B9:B12"/>
    <mergeCell ref="B15:B17"/>
    <mergeCell ref="A28:B32"/>
    <mergeCell ref="A33:B35"/>
    <mergeCell ref="A36:B37"/>
    <mergeCell ref="A45:B46"/>
    <mergeCell ref="A49:B49"/>
    <mergeCell ref="A50:B50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黄倩</cp:lastModifiedBy>
  <cp:lastPrinted>2018-07-11T08:33:27Z</cp:lastPrinted>
  <dcterms:created xsi:type="dcterms:W3CDTF">2018-02-27T11:14:00Z</dcterms:created>
  <dcterms:modified xsi:type="dcterms:W3CDTF">2018-07-11T09:33:05Z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