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<sst xmlns="http://schemas.openxmlformats.org/spreadsheetml/2006/main" count="98" uniqueCount="91">
  <si>
    <t>【借款报销单】</t>
  </si>
  <si>
    <t xml:space="preserve">团号：HMOA-240102-HCB877 </t>
  </si>
  <si>
    <t>会议日期：2023年12月22-27日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</si>
  <si>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</si>
  <si>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</si>
  <si>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</si>
  <si>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</si>
  <si>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</si>
  <si>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</si>
  <si>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</si>
  <si>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</si>
  <si>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</si>
  <si>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</si>
  <si>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</si>
  <si>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</si>
  <si>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</si>
  <si>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深圳高速费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</si>
  <si>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</si>
  <si>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</si>
  <si>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</si>
  <si>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</si>
  <si>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</si>
  <si>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</si>
  <si>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</si>
  <si>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</si>
  <si>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</si>
  <si>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请客户喝奶茶</t>
  </si>
  <si>
    <t>需提供刷卡联、菜单（小票）</t>
  </si>
  <si>
    <t>活动餐费合计</t>
  </si>
  <si>
    <t>现地采买费用</t>
  </si>
  <si>
    <t>水笔</t>
  </si>
  <si>
    <t>尽量提供可用的原始发票，发票项目不可用的，且开票需要加收税点的可以不提供原始发票。网上交易均需提供交易截图。</t>
  </si>
  <si>
    <t>无醇红酒</t>
  </si>
  <si>
    <t>短信链接生成费用</t>
  </si>
  <si>
    <t>伴手礼</t>
  </si>
  <si>
    <t>小熊奖品</t>
  </si>
  <si>
    <t>水杯奖品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</si>
  <si>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</si>
  <si>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</si>
  <si>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</si>
  <si>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</si>
  <si>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</si>
  <si>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奖状制作+名牌打印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</si>
  <si>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</si>
  <si>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</si>
  <si>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</si>
  <si>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</si>
  <si>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</si>
  <si>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</si>
  <si>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</si>
  <si>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</si>
  <si>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</si>
  <si>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邮政运费</t>
  </si>
  <si>
    <t>顺丰快递</t>
  </si>
  <si>
    <t>货拉拉（含搬运打赏）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</si>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</sst>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85" zoomScaleNormal="85" topLeftCell="A43" workbookViewId="0">
      <selection activeCell="P37" sqref="P37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0</v>
      </c>
      <c r="G8" s="61">
        <v>11</v>
      </c>
      <c r="H8" s="61">
        <f>F8+G8</f>
        <v>11</v>
      </c>
      <c r="I8" s="84" t="s">
        <v>16</v>
      </c>
      <c r="J8" s="85" t="s">
        <v>17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>F9+G9</f>
        <v>0</v>
      </c>
      <c r="I9" s="84"/>
      <c r="J9" s="86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>F10+G10</f>
        <v>0</v>
      </c>
      <c r="I10" s="84"/>
      <c r="J10" s="86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>F11+G11</f>
        <v>0</v>
      </c>
      <c r="I11" s="84"/>
      <c r="J11" s="86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>F12+G12</f>
        <v>0</v>
      </c>
      <c r="I12" s="84"/>
      <c r="J12" s="86"/>
    </row>
    <row r="13" s="48" customFormat="1" customHeight="1" spans="1:10">
      <c r="A13" s="63"/>
      <c r="B13" s="64" t="s">
        <v>18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0">SUM(G8:G12)</f>
        <v>11</v>
      </c>
      <c r="H13" s="65">
        <f t="shared" si="0"/>
        <v>11</v>
      </c>
      <c r="I13" s="87"/>
      <c r="J13" s="88"/>
    </row>
    <row r="14" customHeight="1" spans="1:10">
      <c r="A14" s="66">
        <v>2</v>
      </c>
      <c r="B14" s="67" t="s">
        <v>19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>F14+G14</f>
        <v>0</v>
      </c>
      <c r="I14" s="84"/>
      <c r="J14" s="85" t="s">
        <v>20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1">F15+G15</f>
        <v>0</v>
      </c>
      <c r="I15" s="84"/>
      <c r="J15" s="86"/>
    </row>
    <row r="16" s="48" customFormat="1" customHeight="1" spans="1:10">
      <c r="A16" s="63"/>
      <c r="B16" s="64" t="s">
        <v>21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7"/>
      <c r="J16" s="88"/>
    </row>
    <row r="17" customHeight="1" spans="1:10">
      <c r="A17" s="59">
        <v>3</v>
      </c>
      <c r="B17" s="60" t="s">
        <v>22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>F17+G17</f>
        <v>0</v>
      </c>
      <c r="I17" s="84"/>
      <c r="J17" s="89" t="s">
        <v>23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>F18+G18</f>
        <v>0</v>
      </c>
      <c r="I18" s="84"/>
      <c r="J18" s="90"/>
    </row>
    <row r="19" s="48" customFormat="1" customHeight="1" spans="1:10">
      <c r="A19" s="63"/>
      <c r="B19" s="64" t="s">
        <v>24</v>
      </c>
      <c r="C19" s="65">
        <f>SUM(C17)</f>
        <v>0</v>
      </c>
      <c r="D19" s="65">
        <f t="shared" ref="D19:E19" si="2">SUM(D17)</f>
        <v>0</v>
      </c>
      <c r="E19" s="65">
        <f t="shared" si="2"/>
        <v>0</v>
      </c>
      <c r="F19" s="65">
        <f>SUM(F17:F18)</f>
        <v>0</v>
      </c>
      <c r="G19" s="65">
        <f>SUM(G17:G18)</f>
        <v>0</v>
      </c>
      <c r="H19" s="65">
        <f>SUM(H17:H18)</f>
        <v>0</v>
      </c>
      <c r="I19" s="87"/>
      <c r="J19" s="91"/>
    </row>
    <row r="20" customHeight="1" spans="1:10">
      <c r="A20" s="59">
        <v>4</v>
      </c>
      <c r="B20" s="60" t="s">
        <v>25</v>
      </c>
      <c r="C20" s="61">
        <v>0</v>
      </c>
      <c r="D20" s="62">
        <v>0</v>
      </c>
      <c r="E20" s="61">
        <f>C20*D20</f>
        <v>0</v>
      </c>
      <c r="F20" s="61">
        <v>106</v>
      </c>
      <c r="G20" s="61">
        <v>0</v>
      </c>
      <c r="H20" s="61">
        <f>F20+G20</f>
        <v>106</v>
      </c>
      <c r="I20" s="84" t="s">
        <v>26</v>
      </c>
      <c r="J20" s="89" t="s">
        <v>27</v>
      </c>
    </row>
    <row r="21" customHeight="1" spans="1:10">
      <c r="A21" s="59"/>
      <c r="B21" s="60"/>
      <c r="C21" s="61"/>
      <c r="D21" s="62"/>
      <c r="E21" s="61"/>
      <c r="F21" s="61">
        <v>0</v>
      </c>
      <c r="G21" s="61">
        <v>0</v>
      </c>
      <c r="H21" s="61">
        <f>F21+G21</f>
        <v>0</v>
      </c>
      <c r="I21" s="84"/>
      <c r="J21" s="90"/>
    </row>
    <row r="22" s="48" customFormat="1" customHeight="1" spans="1:10">
      <c r="A22" s="63"/>
      <c r="B22" s="64" t="s">
        <v>28</v>
      </c>
      <c r="C22" s="65">
        <f>SUM(C20)</f>
        <v>0</v>
      </c>
      <c r="D22" s="65">
        <f t="shared" ref="D22:E22" si="3">SUM(D20)</f>
        <v>0</v>
      </c>
      <c r="E22" s="65">
        <f t="shared" si="3"/>
        <v>0</v>
      </c>
      <c r="F22" s="65">
        <f>SUM(F20:F21)</f>
        <v>106</v>
      </c>
      <c r="G22" s="65">
        <f t="shared" ref="G22:H22" si="4">SUM(G20:G21)</f>
        <v>0</v>
      </c>
      <c r="H22" s="65">
        <f t="shared" si="4"/>
        <v>106</v>
      </c>
      <c r="I22" s="87"/>
      <c r="J22" s="91"/>
    </row>
    <row r="23" customHeight="1" spans="1:10">
      <c r="A23" s="66">
        <v>5</v>
      </c>
      <c r="B23" s="67" t="s">
        <v>29</v>
      </c>
      <c r="C23" s="68">
        <v>20000</v>
      </c>
      <c r="D23" s="66">
        <v>1</v>
      </c>
      <c r="E23" s="68">
        <f>C23*D23</f>
        <v>20000</v>
      </c>
      <c r="F23" s="61">
        <v>78.75</v>
      </c>
      <c r="G23" s="61">
        <v>0</v>
      </c>
      <c r="H23" s="61">
        <f t="shared" ref="H23:H28" si="5">F23+G23</f>
        <v>78.75</v>
      </c>
      <c r="I23" s="84" t="s">
        <v>30</v>
      </c>
      <c r="J23" s="85" t="s">
        <v>31</v>
      </c>
    </row>
    <row r="24" customHeight="1" spans="1:10">
      <c r="A24" s="72"/>
      <c r="B24" s="73"/>
      <c r="C24" s="74"/>
      <c r="D24" s="72"/>
      <c r="E24" s="74"/>
      <c r="F24" s="61">
        <v>180.2</v>
      </c>
      <c r="G24" s="61">
        <v>0</v>
      </c>
      <c r="H24" s="61">
        <f t="shared" si="5"/>
        <v>180.2</v>
      </c>
      <c r="I24" s="84" t="s">
        <v>32</v>
      </c>
      <c r="J24" s="86"/>
    </row>
    <row r="25" customHeight="1" spans="1:10">
      <c r="A25" s="72"/>
      <c r="B25" s="73"/>
      <c r="C25" s="74"/>
      <c r="D25" s="72"/>
      <c r="E25" s="74"/>
      <c r="F25" s="61">
        <v>98</v>
      </c>
      <c r="G25" s="61">
        <v>0</v>
      </c>
      <c r="H25" s="61">
        <f t="shared" si="5"/>
        <v>98</v>
      </c>
      <c r="I25" s="84" t="s">
        <v>33</v>
      </c>
      <c r="J25" s="86"/>
    </row>
    <row r="26" customHeight="1" spans="1:10">
      <c r="A26" s="72"/>
      <c r="B26" s="73"/>
      <c r="C26" s="74"/>
      <c r="D26" s="72"/>
      <c r="E26" s="74"/>
      <c r="F26" s="61">
        <f>3957.5+7823.5</f>
        <v>11781</v>
      </c>
      <c r="G26" s="61">
        <v>0</v>
      </c>
      <c r="H26" s="61">
        <f t="shared" si="5"/>
        <v>11781</v>
      </c>
      <c r="I26" s="84" t="s">
        <v>34</v>
      </c>
      <c r="J26" s="86"/>
    </row>
    <row r="27" customHeight="1" spans="1:10">
      <c r="A27" s="72"/>
      <c r="B27" s="73"/>
      <c r="C27" s="74"/>
      <c r="D27" s="72"/>
      <c r="E27" s="74"/>
      <c r="F27" s="61">
        <v>5476.5</v>
      </c>
      <c r="G27" s="61">
        <v>0</v>
      </c>
      <c r="H27" s="61">
        <f t="shared" si="5"/>
        <v>5476.5</v>
      </c>
      <c r="I27" s="84" t="s">
        <v>35</v>
      </c>
      <c r="J27" s="86"/>
    </row>
    <row r="28" customHeight="1" spans="1:10">
      <c r="A28" s="72"/>
      <c r="B28" s="73"/>
      <c r="C28" s="74"/>
      <c r="D28" s="72"/>
      <c r="E28" s="74"/>
      <c r="F28" s="61">
        <v>2045</v>
      </c>
      <c r="G28" s="61">
        <v>0</v>
      </c>
      <c r="H28" s="61">
        <f t="shared" si="5"/>
        <v>2045</v>
      </c>
      <c r="I28" s="84" t="s">
        <v>36</v>
      </c>
      <c r="J28" s="86"/>
    </row>
    <row r="29" customHeight="1" spans="1:10">
      <c r="A29" s="69"/>
      <c r="B29" s="70"/>
      <c r="C29" s="71"/>
      <c r="D29" s="69"/>
      <c r="E29" s="71"/>
      <c r="F29" s="61">
        <v>0</v>
      </c>
      <c r="G29" s="61">
        <v>0</v>
      </c>
      <c r="H29" s="61">
        <f t="shared" ref="H29" si="6">F29+G29</f>
        <v>0</v>
      </c>
      <c r="I29" s="84"/>
      <c r="J29" s="86"/>
    </row>
    <row r="30" s="48" customFormat="1" customHeight="1" spans="1:10">
      <c r="A30" s="63"/>
      <c r="B30" s="64" t="s">
        <v>37</v>
      </c>
      <c r="C30" s="65">
        <f>SUM(C23)</f>
        <v>20000</v>
      </c>
      <c r="D30" s="65">
        <f t="shared" ref="D30:E30" si="7">SUM(D23)</f>
        <v>1</v>
      </c>
      <c r="E30" s="65">
        <f t="shared" si="7"/>
        <v>20000</v>
      </c>
      <c r="F30" s="65">
        <f>SUM(F23:F29)</f>
        <v>19659.45</v>
      </c>
      <c r="G30" s="65">
        <f>SUM(G23:G29)</f>
        <v>0</v>
      </c>
      <c r="H30" s="65">
        <f>SUM(H23:H29)</f>
        <v>19659.45</v>
      </c>
      <c r="I30" s="87"/>
      <c r="J30" s="88"/>
    </row>
    <row r="31" customHeight="1" spans="1:10">
      <c r="A31" s="59">
        <v>6</v>
      </c>
      <c r="B31" s="60" t="s">
        <v>38</v>
      </c>
      <c r="C31" s="61">
        <v>0</v>
      </c>
      <c r="D31" s="62">
        <v>0</v>
      </c>
      <c r="E31" s="61">
        <f>C31*D31</f>
        <v>0</v>
      </c>
      <c r="F31" s="61">
        <v>0</v>
      </c>
      <c r="G31" s="61">
        <v>0</v>
      </c>
      <c r="H31" s="61">
        <f t="shared" ref="H29:H48" si="8">F31+G31</f>
        <v>0</v>
      </c>
      <c r="I31" s="84"/>
      <c r="J31" s="85" t="s">
        <v>39</v>
      </c>
    </row>
    <row r="32" customHeight="1" spans="1:10">
      <c r="A32" s="59"/>
      <c r="B32" s="60"/>
      <c r="C32" s="61"/>
      <c r="D32" s="62"/>
      <c r="E32" s="61"/>
      <c r="F32" s="61">
        <v>0</v>
      </c>
      <c r="G32" s="61">
        <v>0</v>
      </c>
      <c r="H32" s="61">
        <f t="shared" si="8"/>
        <v>0</v>
      </c>
      <c r="I32" s="84"/>
      <c r="J32" s="90"/>
    </row>
    <row r="33" customHeight="1" spans="1:10">
      <c r="A33" s="59"/>
      <c r="B33" s="60"/>
      <c r="C33" s="61"/>
      <c r="D33" s="62"/>
      <c r="E33" s="61"/>
      <c r="F33" s="61">
        <v>0</v>
      </c>
      <c r="G33" s="61">
        <v>0</v>
      </c>
      <c r="H33" s="61">
        <f t="shared" si="8"/>
        <v>0</v>
      </c>
      <c r="I33" s="84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8"/>
        <v>0</v>
      </c>
      <c r="I34" s="84"/>
      <c r="J34" s="90"/>
    </row>
    <row r="35" s="48" customFormat="1" customHeight="1" spans="1:10">
      <c r="A35" s="63"/>
      <c r="B35" s="64" t="s">
        <v>40</v>
      </c>
      <c r="C35" s="65">
        <f>SUM(C31)</f>
        <v>0</v>
      </c>
      <c r="D35" s="65">
        <f t="shared" ref="D35:E35" si="9">SUM(D31)</f>
        <v>0</v>
      </c>
      <c r="E35" s="65">
        <f t="shared" si="9"/>
        <v>0</v>
      </c>
      <c r="F35" s="65">
        <f>SUM(F31:F34)</f>
        <v>0</v>
      </c>
      <c r="G35" s="65">
        <f t="shared" ref="G35:H35" si="10">SUM(G31:G34)</f>
        <v>0</v>
      </c>
      <c r="H35" s="65">
        <f t="shared" si="10"/>
        <v>0</v>
      </c>
      <c r="I35" s="87"/>
      <c r="J35" s="91"/>
    </row>
    <row r="36" customHeight="1" spans="1:10">
      <c r="A36" s="59">
        <v>7</v>
      </c>
      <c r="B36" s="60" t="s">
        <v>41</v>
      </c>
      <c r="C36" s="61">
        <v>0</v>
      </c>
      <c r="D36" s="62">
        <v>0</v>
      </c>
      <c r="E36" s="61">
        <f>C36*D36</f>
        <v>0</v>
      </c>
      <c r="F36" s="61">
        <v>169</v>
      </c>
      <c r="G36" s="61">
        <v>0</v>
      </c>
      <c r="H36" s="61">
        <f t="shared" si="8"/>
        <v>169</v>
      </c>
      <c r="I36" s="84" t="s">
        <v>42</v>
      </c>
      <c r="J36" s="92"/>
    </row>
    <row r="37" customHeight="1" spans="1:10">
      <c r="A37" s="59"/>
      <c r="B37" s="60"/>
      <c r="C37" s="61"/>
      <c r="D37" s="62"/>
      <c r="E37" s="61"/>
      <c r="F37" s="61">
        <v>0</v>
      </c>
      <c r="G37" s="61">
        <v>0</v>
      </c>
      <c r="H37" s="61">
        <f t="shared" si="8"/>
        <v>0</v>
      </c>
      <c r="I37" s="84"/>
      <c r="J37" s="93"/>
    </row>
    <row r="38" customHeight="1" spans="1:10">
      <c r="A38" s="59"/>
      <c r="B38" s="60"/>
      <c r="C38" s="61"/>
      <c r="D38" s="62"/>
      <c r="E38" s="61"/>
      <c r="F38" s="61">
        <v>0</v>
      </c>
      <c r="G38" s="61">
        <v>0</v>
      </c>
      <c r="H38" s="61">
        <f t="shared" si="8"/>
        <v>0</v>
      </c>
      <c r="I38" s="84"/>
      <c r="J38" s="93"/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8"/>
        <v>0</v>
      </c>
      <c r="I39" s="84"/>
      <c r="J39" s="93"/>
    </row>
    <row r="40" s="48" customFormat="1" customHeight="1" spans="1:10">
      <c r="A40" s="63"/>
      <c r="B40" s="64" t="s">
        <v>43</v>
      </c>
      <c r="C40" s="65">
        <f>SUM(C36)</f>
        <v>0</v>
      </c>
      <c r="D40" s="65">
        <f t="shared" ref="D40:E40" si="11">SUM(D36)</f>
        <v>0</v>
      </c>
      <c r="E40" s="65">
        <f t="shared" si="11"/>
        <v>0</v>
      </c>
      <c r="F40" s="65">
        <f>SUM(F36:F39)</f>
        <v>169</v>
      </c>
      <c r="G40" s="65">
        <f t="shared" ref="G40:H40" si="12">SUM(G36:G39)</f>
        <v>0</v>
      </c>
      <c r="H40" s="65">
        <f t="shared" si="12"/>
        <v>169</v>
      </c>
      <c r="I40" s="87"/>
      <c r="J40" s="94"/>
    </row>
    <row r="41" customHeight="1" spans="1:10">
      <c r="A41" s="59">
        <v>8</v>
      </c>
      <c r="B41" s="60" t="s">
        <v>44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8"/>
        <v>0</v>
      </c>
      <c r="I41" s="84"/>
      <c r="J41" s="89" t="s">
        <v>45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8"/>
        <v>0</v>
      </c>
      <c r="I42" s="84"/>
      <c r="J42" s="90"/>
    </row>
    <row r="43" s="48" customFormat="1" customHeight="1" spans="1:10">
      <c r="A43" s="63"/>
      <c r="B43" s="64" t="s">
        <v>46</v>
      </c>
      <c r="C43" s="65">
        <f>SUM(C41)</f>
        <v>0</v>
      </c>
      <c r="D43" s="65">
        <f t="shared" ref="D43:E43" si="13">SUM(D41)</f>
        <v>0</v>
      </c>
      <c r="E43" s="65">
        <f t="shared" si="13"/>
        <v>0</v>
      </c>
      <c r="F43" s="65">
        <f>SUM(F41:F42)</f>
        <v>0</v>
      </c>
      <c r="G43" s="65">
        <f t="shared" ref="G43:H43" si="14">SUM(G41:G42)</f>
        <v>0</v>
      </c>
      <c r="H43" s="65">
        <f t="shared" si="14"/>
        <v>0</v>
      </c>
      <c r="I43" s="87"/>
      <c r="J43" s="91"/>
    </row>
    <row r="44" customHeight="1" spans="1:10">
      <c r="A44" s="59">
        <v>9</v>
      </c>
      <c r="B44" s="60" t="s">
        <v>47</v>
      </c>
      <c r="C44" s="61">
        <v>0</v>
      </c>
      <c r="D44" s="62">
        <v>0</v>
      </c>
      <c r="E44" s="61">
        <f>C44*D44</f>
        <v>0</v>
      </c>
      <c r="F44" s="61">
        <v>0</v>
      </c>
      <c r="G44" s="61">
        <v>0</v>
      </c>
      <c r="H44" s="61">
        <f t="shared" si="8"/>
        <v>0</v>
      </c>
      <c r="I44" s="84"/>
      <c r="J44" s="85" t="s">
        <v>48</v>
      </c>
    </row>
    <row r="45" customHeight="1" spans="1:10">
      <c r="A45" s="59"/>
      <c r="B45" s="60"/>
      <c r="C45" s="61"/>
      <c r="D45" s="62"/>
      <c r="E45" s="61"/>
      <c r="F45" s="61">
        <v>0</v>
      </c>
      <c r="G45" s="61">
        <v>0</v>
      </c>
      <c r="H45" s="61">
        <f t="shared" si="8"/>
        <v>0</v>
      </c>
      <c r="I45" s="84"/>
      <c r="J45" s="86"/>
    </row>
    <row r="46" customHeight="1" spans="1:10">
      <c r="A46" s="59"/>
      <c r="B46" s="60"/>
      <c r="C46" s="61"/>
      <c r="D46" s="62"/>
      <c r="E46" s="61"/>
      <c r="F46" s="61">
        <v>0</v>
      </c>
      <c r="G46" s="61">
        <v>0</v>
      </c>
      <c r="H46" s="61">
        <f t="shared" si="8"/>
        <v>0</v>
      </c>
      <c r="I46" s="84"/>
      <c r="J46" s="86"/>
    </row>
    <row r="47" s="48" customFormat="1" customHeight="1" spans="1:10">
      <c r="A47" s="63"/>
      <c r="B47" s="64" t="s">
        <v>49</v>
      </c>
      <c r="C47" s="65">
        <f>SUM(C44)</f>
        <v>0</v>
      </c>
      <c r="D47" s="65">
        <f t="shared" ref="D47:E47" si="15">SUM(D44)</f>
        <v>0</v>
      </c>
      <c r="E47" s="65">
        <f t="shared" si="15"/>
        <v>0</v>
      </c>
      <c r="F47" s="65">
        <f>SUM(F44:F46)</f>
        <v>0</v>
      </c>
      <c r="G47" s="65">
        <f t="shared" ref="G47:H47" si="16">SUM(G44:G46)</f>
        <v>0</v>
      </c>
      <c r="H47" s="65">
        <f t="shared" si="16"/>
        <v>0</v>
      </c>
      <c r="I47" s="87"/>
      <c r="J47" s="88"/>
    </row>
    <row r="48" customHeight="1" spans="1:10">
      <c r="A48" s="66" t="s">
        <v>50</v>
      </c>
      <c r="B48" s="60" t="s">
        <v>51</v>
      </c>
      <c r="C48" s="61">
        <v>0</v>
      </c>
      <c r="D48" s="62">
        <v>0</v>
      </c>
      <c r="E48" s="61">
        <f>C48*D48</f>
        <v>0</v>
      </c>
      <c r="F48" s="61">
        <v>1617</v>
      </c>
      <c r="G48" s="61">
        <v>0</v>
      </c>
      <c r="H48" s="61">
        <f>F48+G48</f>
        <v>1617</v>
      </c>
      <c r="I48" s="84" t="s">
        <v>52</v>
      </c>
      <c r="J48" s="92"/>
    </row>
    <row r="49" customHeight="1" spans="1:10">
      <c r="A49" s="72"/>
      <c r="B49" s="60"/>
      <c r="C49" s="61"/>
      <c r="D49" s="62"/>
      <c r="E49" s="61"/>
      <c r="F49" s="61">
        <f>40+46</f>
        <v>86</v>
      </c>
      <c r="G49" s="61">
        <v>0</v>
      </c>
      <c r="H49" s="61">
        <f>F49+G49</f>
        <v>86</v>
      </c>
      <c r="I49" s="84" t="s">
        <v>53</v>
      </c>
      <c r="J49" s="93"/>
    </row>
    <row r="50" customHeight="1" spans="1:10">
      <c r="A50" s="72"/>
      <c r="B50" s="60"/>
      <c r="C50" s="61"/>
      <c r="D50" s="62"/>
      <c r="E50" s="61"/>
      <c r="F50" s="61">
        <f>94.66+111</f>
        <v>205.66</v>
      </c>
      <c r="G50" s="61">
        <v>20</v>
      </c>
      <c r="H50" s="61">
        <f>F50+G50</f>
        <v>225.66</v>
      </c>
      <c r="I50" s="84" t="s">
        <v>54</v>
      </c>
      <c r="J50" s="93"/>
    </row>
    <row r="51" customHeight="1" spans="1:10">
      <c r="A51" s="72"/>
      <c r="B51" s="60"/>
      <c r="C51" s="61"/>
      <c r="D51" s="62"/>
      <c r="E51" s="61"/>
      <c r="F51" s="61">
        <v>84.2</v>
      </c>
      <c r="G51" s="61">
        <v>0</v>
      </c>
      <c r="H51" s="61">
        <f>F51+G51</f>
        <v>84.2</v>
      </c>
      <c r="I51" s="84" t="s">
        <v>55</v>
      </c>
      <c r="J51" s="93"/>
    </row>
    <row r="52" customHeight="1" spans="1:10">
      <c r="A52" s="69"/>
      <c r="B52" s="60"/>
      <c r="C52" s="61"/>
      <c r="D52" s="62"/>
      <c r="E52" s="61"/>
      <c r="F52" s="61">
        <v>0</v>
      </c>
      <c r="G52" s="61">
        <v>0</v>
      </c>
      <c r="H52" s="61">
        <f>F52+G52</f>
        <v>0</v>
      </c>
      <c r="I52" s="84"/>
      <c r="J52" s="93"/>
    </row>
    <row r="53" s="48" customFormat="1" customHeight="1" spans="1:10">
      <c r="A53" s="63"/>
      <c r="B53" s="64" t="s">
        <v>56</v>
      </c>
      <c r="C53" s="65">
        <f>SUM(C48)</f>
        <v>0</v>
      </c>
      <c r="D53" s="65">
        <f t="shared" ref="D53:E53" si="17">SUM(D48)</f>
        <v>0</v>
      </c>
      <c r="E53" s="65">
        <f t="shared" si="17"/>
        <v>0</v>
      </c>
      <c r="F53" s="65">
        <f>SUM(F48:F52)</f>
        <v>1992.86</v>
      </c>
      <c r="G53" s="65">
        <f>SUM(G48:G52)</f>
        <v>20</v>
      </c>
      <c r="H53" s="65">
        <f>SUM(H48:H52)</f>
        <v>2012.86</v>
      </c>
      <c r="I53" s="87"/>
      <c r="J53" s="94"/>
    </row>
    <row r="54" customHeight="1" spans="1:10">
      <c r="A54" s="63"/>
      <c r="B54" s="64" t="s">
        <v>57</v>
      </c>
      <c r="C54" s="65">
        <f>SUM(C53,C47,C43,C40,C35,C30,C22,C19,C16,C13)</f>
        <v>20000</v>
      </c>
      <c r="D54" s="65">
        <f t="shared" ref="D54:H54" si="18">SUM(D53,D47,D43,D40,D35,D30,D22,D19,D16,D13)</f>
        <v>1</v>
      </c>
      <c r="E54" s="65">
        <f t="shared" si="18"/>
        <v>20000</v>
      </c>
      <c r="F54" s="65">
        <f t="shared" si="18"/>
        <v>21927.31</v>
      </c>
      <c r="G54" s="65">
        <f t="shared" si="18"/>
        <v>31</v>
      </c>
      <c r="H54" s="65">
        <f t="shared" si="18"/>
        <v>21958.31</v>
      </c>
      <c r="I54" s="87"/>
      <c r="J54" s="95"/>
    </row>
    <row r="58" customHeight="1" spans="1:9">
      <c r="A58" s="75" t="s">
        <v>58</v>
      </c>
      <c r="B58" s="76"/>
      <c r="C58" s="77" t="s">
        <v>59</v>
      </c>
      <c r="D58" s="77"/>
      <c r="E58" s="77" t="s">
        <v>60</v>
      </c>
      <c r="F58" s="77"/>
      <c r="G58" s="77" t="s">
        <v>61</v>
      </c>
      <c r="H58" s="77"/>
      <c r="I58" s="96" t="s">
        <v>62</v>
      </c>
    </row>
    <row r="59" customHeight="1" spans="1:9">
      <c r="A59" s="78">
        <f>E54</f>
        <v>20000</v>
      </c>
      <c r="B59" s="79"/>
      <c r="C59" s="79">
        <f>H54</f>
        <v>21958.31</v>
      </c>
      <c r="D59" s="79"/>
      <c r="E59" s="79">
        <f>F54</f>
        <v>21927.31</v>
      </c>
      <c r="F59" s="79"/>
      <c r="G59" s="79">
        <f>G54</f>
        <v>31</v>
      </c>
      <c r="H59" s="79"/>
      <c r="I59" s="97">
        <f>A59-C59</f>
        <v>-1958.31</v>
      </c>
    </row>
    <row r="61" customHeight="1" spans="1:9">
      <c r="A61" s="80" t="s">
        <v>63</v>
      </c>
      <c r="B61" s="81"/>
      <c r="C61" s="82" t="s">
        <v>64</v>
      </c>
      <c r="D61" s="80"/>
      <c r="E61" s="80" t="s">
        <v>65</v>
      </c>
      <c r="F61" s="80"/>
      <c r="G61" s="80" t="s">
        <v>66</v>
      </c>
      <c r="H61" s="80"/>
      <c r="I61" s="8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18"/>
    <mergeCell ref="A20:A21"/>
    <mergeCell ref="A23:A29"/>
    <mergeCell ref="A31:A34"/>
    <mergeCell ref="A36:A39"/>
    <mergeCell ref="A41:A42"/>
    <mergeCell ref="A44:A46"/>
    <mergeCell ref="A48:A52"/>
    <mergeCell ref="B6:B7"/>
    <mergeCell ref="B8:B12"/>
    <mergeCell ref="B14:B15"/>
    <mergeCell ref="B17:B18"/>
    <mergeCell ref="B20:B21"/>
    <mergeCell ref="B23:B29"/>
    <mergeCell ref="B31:B34"/>
    <mergeCell ref="B36:B39"/>
    <mergeCell ref="B41:B42"/>
    <mergeCell ref="B44:B46"/>
    <mergeCell ref="B48:B52"/>
    <mergeCell ref="C8:C12"/>
    <mergeCell ref="C14:C15"/>
    <mergeCell ref="C17:C18"/>
    <mergeCell ref="C20:C21"/>
    <mergeCell ref="C23:C29"/>
    <mergeCell ref="C31:C34"/>
    <mergeCell ref="C36:C39"/>
    <mergeCell ref="C41:C42"/>
    <mergeCell ref="C44:C46"/>
    <mergeCell ref="C48:C52"/>
    <mergeCell ref="D8:D12"/>
    <mergeCell ref="D14:D15"/>
    <mergeCell ref="D17:D18"/>
    <mergeCell ref="D20:D21"/>
    <mergeCell ref="D23:D29"/>
    <mergeCell ref="D31:D34"/>
    <mergeCell ref="D36:D39"/>
    <mergeCell ref="D41:D42"/>
    <mergeCell ref="D44:D46"/>
    <mergeCell ref="D48:D52"/>
    <mergeCell ref="E8:E12"/>
    <mergeCell ref="E14:E15"/>
    <mergeCell ref="E17:E18"/>
    <mergeCell ref="E20:E21"/>
    <mergeCell ref="E23:E29"/>
    <mergeCell ref="E31:E34"/>
    <mergeCell ref="E36:E39"/>
    <mergeCell ref="E41:E42"/>
    <mergeCell ref="E44:E46"/>
    <mergeCell ref="E48:E52"/>
    <mergeCell ref="J4:J5"/>
    <mergeCell ref="J6:J7"/>
    <mergeCell ref="J8:J13"/>
    <mergeCell ref="J14:J16"/>
    <mergeCell ref="J17:J19"/>
    <mergeCell ref="J20:J22"/>
    <mergeCell ref="J23:J30"/>
    <mergeCell ref="J31:J35"/>
    <mergeCell ref="J36:J40"/>
    <mergeCell ref="J41:J43"/>
    <mergeCell ref="J44:J47"/>
    <mergeCell ref="J48:J53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68</v>
      </c>
      <c r="E5" s="6"/>
      <c r="F5" s="7"/>
      <c r="G5" s="7"/>
      <c r="H5" s="6" t="s">
        <v>69</v>
      </c>
      <c r="I5" s="5"/>
      <c r="J5" s="7"/>
      <c r="K5" s="34"/>
    </row>
    <row r="6" ht="20.1" customHeight="1" spans="2:11">
      <c r="B6" s="8"/>
      <c r="C6" s="9"/>
      <c r="D6" s="10" t="s">
        <v>70</v>
      </c>
      <c r="E6" s="10"/>
      <c r="F6" s="11"/>
      <c r="G6" s="11"/>
      <c r="H6" s="10" t="s">
        <v>71</v>
      </c>
      <c r="I6" s="9"/>
      <c r="J6" s="11"/>
      <c r="K6" s="35"/>
    </row>
    <row r="7" ht="20.1" customHeight="1" spans="2:11">
      <c r="B7" s="8"/>
      <c r="C7" s="9"/>
      <c r="D7" s="10" t="s">
        <v>72</v>
      </c>
      <c r="E7" s="10"/>
      <c r="F7" s="12"/>
      <c r="G7" s="11"/>
      <c r="H7" s="10" t="s">
        <v>73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74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75</v>
      </c>
      <c r="E10" s="20" t="s">
        <v>76</v>
      </c>
      <c r="F10" s="21"/>
      <c r="G10" s="22" t="s">
        <v>77</v>
      </c>
      <c r="H10" s="21" t="s">
        <v>78</v>
      </c>
      <c r="I10" s="20" t="s">
        <v>79</v>
      </c>
      <c r="J10" s="21"/>
      <c r="K10" s="22" t="s">
        <v>80</v>
      </c>
    </row>
    <row r="11" ht="20.1" customHeight="1" spans="2:11">
      <c r="B11" s="23">
        <v>1</v>
      </c>
      <c r="C11" s="24"/>
      <c r="D11" s="25" t="s">
        <v>81</v>
      </c>
      <c r="E11" s="23" t="s">
        <v>82</v>
      </c>
      <c r="F11" s="24"/>
      <c r="G11" s="26">
        <v>0</v>
      </c>
      <c r="H11" s="26"/>
      <c r="I11" s="39"/>
      <c r="J11" s="40"/>
      <c r="K11" s="41" t="s">
        <v>83</v>
      </c>
    </row>
    <row r="12" ht="20.1" customHeight="1" spans="2:11">
      <c r="B12" s="23">
        <v>2</v>
      </c>
      <c r="C12" s="24"/>
      <c r="D12" s="27"/>
      <c r="E12" s="28" t="s">
        <v>84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85</v>
      </c>
      <c r="F13" s="24"/>
      <c r="G13" s="26">
        <v>0</v>
      </c>
      <c r="H13" s="26"/>
      <c r="I13" s="39"/>
      <c r="J13" s="40"/>
      <c r="K13" s="41" t="s">
        <v>83</v>
      </c>
    </row>
    <row r="14" ht="20.1" customHeight="1" spans="2:11">
      <c r="B14" s="23">
        <v>4</v>
      </c>
      <c r="C14" s="24"/>
      <c r="D14" s="27"/>
      <c r="E14" s="23" t="s">
        <v>86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51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57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78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/>
      <c r="E23" s="17"/>
      <c r="F23" s="17" t="s">
        <v>64</v>
      </c>
      <c r="G23" s="17" t="s">
        <v>90</v>
      </c>
      <c r="H23" s="17"/>
      <c r="I23" s="17"/>
      <c r="J23" s="17" t="s">
        <v>66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2024-01-10T03:35:41Z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9413CB47410B4483AAB81635AD3C7D54_13</vt:lpwstr>
  </property>
</Properties>
</file>