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年康辉\山东济南别克\报价\报销材料\"/>
    </mc:Choice>
  </mc:AlternateContent>
  <bookViews>
    <workbookView xWindow="0" yWindow="0" windowWidth="21600" windowHeight="9280"/>
  </bookViews>
  <sheets>
    <sheet name="济南鲁能希尔顿酒店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19" i="1" l="1"/>
  <c r="I15" i="1"/>
  <c r="I18" i="1"/>
  <c r="I17" i="1"/>
  <c r="I26" i="1"/>
  <c r="I27" i="1"/>
  <c r="I25" i="1"/>
  <c r="I11" i="1" l="1"/>
  <c r="I12" i="1"/>
  <c r="I14" i="1"/>
  <c r="I16" i="1"/>
  <c r="I20" i="1"/>
  <c r="I22" i="1"/>
  <c r="I23" i="1"/>
  <c r="I24" i="1"/>
  <c r="I30" i="1"/>
  <c r="I31" i="1"/>
  <c r="I32" i="1"/>
  <c r="I13" i="1" l="1"/>
  <c r="I33" i="1"/>
  <c r="I21" i="1"/>
  <c r="I29" i="1"/>
  <c r="I34" i="1" l="1"/>
  <c r="I35" i="1" s="1"/>
  <c r="I36" i="1" s="1"/>
  <c r="I37" i="1" s="1"/>
  <c r="I38" i="1" s="1"/>
</calcChain>
</file>

<file path=xl/sharedStrings.xml><?xml version="1.0" encoding="utf-8"?>
<sst xmlns="http://schemas.openxmlformats.org/spreadsheetml/2006/main" count="106" uniqueCount="78">
  <si>
    <t>报价人</t>
  </si>
  <si>
    <t>康辉集团国际会展展览有限公司COMFORT INTERNATIONAL MICE SERVICE CO.,LTD</t>
  </si>
  <si>
    <t>报价时间</t>
  </si>
  <si>
    <t>2017.08.03</t>
  </si>
  <si>
    <t>时间:</t>
  </si>
  <si>
    <t>2017年9月20日-9月22日</t>
    <phoneticPr fontId="3" type="noConversion"/>
  </si>
  <si>
    <t>地点：</t>
  </si>
  <si>
    <t>济南鲁能希尔顿酒店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</si>
  <si>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</si>
  <si>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</si>
  <si>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</si>
  <si>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</si>
  <si>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</si>
  <si>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</si>
  <si>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</si>
  <si>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</si>
  <si>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</si>
  <si>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</si>
  <si>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</si>
  <si>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 xml:space="preserve">住宿费用
</t>
  </si>
  <si>
    <t>豪华双床房</t>
  </si>
  <si>
    <t>间</t>
  </si>
  <si>
    <t>晚</t>
  </si>
  <si>
    <t>双早</t>
  </si>
  <si>
    <t>住宿费用合计 Total</t>
  </si>
  <si>
    <t xml:space="preserve">会议费用
</t>
  </si>
  <si>
    <t>9月21日全天会议</t>
    <phoneticPr fontId="3" type="noConversion"/>
  </si>
  <si>
    <t>次</t>
  </si>
  <si>
    <r>
      <t>L</t>
    </r>
    <r>
      <rPr>
        <sz val="11"/>
        <color rgb="FF000000"/>
        <rFont val="微软雅黑"/>
        <family val="2"/>
        <charset val="134"/>
      </rPr>
      <t>ED</t>
    </r>
    <phoneticPr fontId="3" type="noConversion"/>
  </si>
  <si>
    <t>套</t>
  </si>
  <si>
    <t>P3屏,84平</t>
    <phoneticPr fontId="3" type="noConversion"/>
  </si>
  <si>
    <t>会议合计Total</t>
  </si>
  <si>
    <t>人</t>
    <phoneticPr fontId="3" type="noConversion"/>
  </si>
  <si>
    <t>不含酒类</t>
  </si>
  <si>
    <t>人</t>
  </si>
  <si>
    <t>签到日晚餐</t>
  </si>
  <si>
    <t>9.21自助午餐</t>
    <phoneticPr fontId="3" type="noConversion"/>
  </si>
  <si>
    <r>
      <t>围桌晚宴9.</t>
    </r>
    <r>
      <rPr>
        <sz val="11"/>
        <color indexed="8"/>
        <rFont val="微软雅黑"/>
        <family val="2"/>
        <charset val="134"/>
      </rPr>
      <t>21</t>
    </r>
    <phoneticPr fontId="3" type="noConversion"/>
  </si>
  <si>
    <t>桌</t>
  </si>
  <si>
    <t>用餐合计Total</t>
  </si>
  <si>
    <t xml:space="preserve">制作物
</t>
  </si>
  <si>
    <t>签到背板</t>
  </si>
  <si>
    <t>平米</t>
  </si>
  <si>
    <t>3m*5m桁架+无缝宝丽布</t>
  </si>
  <si>
    <t>个</t>
  </si>
  <si>
    <t>制作物合计Total</t>
  </si>
  <si>
    <t>天</t>
  </si>
  <si>
    <t xml:space="preserve">执行人员
</t>
  </si>
  <si>
    <t>执行人员费用</t>
  </si>
  <si>
    <t>执行人员交通费</t>
  </si>
  <si>
    <t>执行人员餐饮住宿费</t>
  </si>
  <si>
    <t>执行人员合计Total</t>
  </si>
  <si>
    <t>合计 Total</t>
  </si>
  <si>
    <t>服务费10% Service Fee</t>
  </si>
  <si>
    <t>净价合计 Net Total</t>
  </si>
  <si>
    <t>税费6% Tax</t>
  </si>
  <si>
    <t>含税总价 Grand Total</t>
  </si>
  <si>
    <t>鲁能宴会厅2/3 层高10米，700平</t>
    <phoneticPr fontId="3" type="noConversion"/>
  </si>
  <si>
    <t>胸卡</t>
    <phoneticPr fontId="2" type="noConversion"/>
  </si>
  <si>
    <t>X展架</t>
    <phoneticPr fontId="2" type="noConversion"/>
  </si>
  <si>
    <t>桌卡</t>
    <phoneticPr fontId="2" type="noConversion"/>
  </si>
  <si>
    <t>讲台帖</t>
    <phoneticPr fontId="2" type="noConversion"/>
  </si>
  <si>
    <t>个</t>
    <phoneticPr fontId="2" type="noConversion"/>
  </si>
  <si>
    <t>次</t>
    <phoneticPr fontId="2" type="noConversion"/>
  </si>
  <si>
    <t>A1打印</t>
    <phoneticPr fontId="2" type="noConversion"/>
  </si>
  <si>
    <t>个</t>
    <phoneticPr fontId="2" type="noConversion"/>
  </si>
  <si>
    <t>分组讨论A1材料打印</t>
    <phoneticPr fontId="2" type="noConversion"/>
  </si>
  <si>
    <t>音响+LED控台</t>
    <phoneticPr fontId="2" type="noConversion"/>
  </si>
  <si>
    <t>次</t>
    <phoneticPr fontId="3" type="noConversion"/>
  </si>
  <si>
    <t>主桌</t>
    <phoneticPr fontId="3" type="noConversion"/>
  </si>
  <si>
    <t>酒水</t>
    <phoneticPr fontId="3" type="noConversion"/>
  </si>
  <si>
    <t>瓶</t>
    <phoneticPr fontId="3" type="noConversion"/>
  </si>
  <si>
    <t>红酒</t>
    <phoneticPr fontId="3" type="noConversion"/>
  </si>
  <si>
    <t>9.20晚餐</t>
    <phoneticPr fontId="3" type="noConversion"/>
  </si>
  <si>
    <t>桌</t>
    <phoneticPr fontId="3" type="noConversion"/>
  </si>
  <si>
    <t>加西瓜汁,五谷汁,橙汁</t>
    <phoneticPr fontId="3" type="noConversion"/>
  </si>
  <si>
    <t>软饮</t>
    <phoneticPr fontId="3" type="noConversion"/>
  </si>
  <si>
    <t>雪碧可乐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</si>
</sst>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0_ "/>
    <numFmt numFmtId="178" formatCode="_-[$¥-804]* #,##0.00_ ;_-[$¥-804]* \-#,##0.00\ ;_-[$¥-804]* &quot;-&quot;??_ ;_-@_ "/>
    <numFmt numFmtId="179" formatCode="_-\¥\ * #,##0.00_-;\-\¥\ * #,##0.00_-;_-\¥\ * &quot;-&quot;??_-;_-@_-"/>
  </numFmts>
  <fonts count="9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indexed="8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/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178" fontId="1" fillId="0" borderId="18" xfId="0" applyNumberFormat="1" applyFont="1" applyFill="1" applyBorder="1" applyAlignment="1">
      <alignment horizontal="center" vertical="center"/>
    </xf>
    <xf numFmtId="178" fontId="1" fillId="4" borderId="18" xfId="0" applyNumberFormat="1" applyFont="1" applyFill="1" applyBorder="1" applyAlignment="1">
      <alignment horizontal="center" vertical="center"/>
    </xf>
    <xf numFmtId="176" fontId="1" fillId="0" borderId="21" xfId="0" applyNumberFormat="1" applyFont="1" applyFill="1" applyBorder="1" applyAlignment="1">
      <alignment horizontal="center" vertical="center"/>
    </xf>
    <xf numFmtId="176" fontId="4" fillId="2" borderId="22" xfId="1" applyNumberFormat="1" applyFont="1" applyFill="1" applyBorder="1" applyAlignment="1">
      <alignment vertical="center"/>
    </xf>
    <xf numFmtId="176" fontId="4" fillId="2" borderId="12" xfId="1" applyNumberFormat="1" applyFont="1" applyFill="1" applyBorder="1" applyAlignment="1">
      <alignment vertical="center"/>
    </xf>
    <xf numFmtId="176" fontId="4" fillId="2" borderId="13" xfId="1" applyNumberFormat="1" applyFont="1" applyFill="1" applyBorder="1" applyAlignment="1">
      <alignment vertical="center"/>
    </xf>
    <xf numFmtId="176" fontId="4" fillId="2" borderId="18" xfId="0" applyNumberFormat="1" applyFont="1" applyFill="1" applyBorder="1" applyAlignment="1">
      <alignment horizontal="right" vertical="center"/>
    </xf>
    <xf numFmtId="176" fontId="4" fillId="2" borderId="21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178" fontId="7" fillId="0" borderId="18" xfId="0" applyNumberFormat="1" applyFont="1" applyBorder="1" applyAlignment="1">
      <alignment horizontal="center" vertical="center" wrapText="1"/>
    </xf>
    <xf numFmtId="176" fontId="1" fillId="0" borderId="21" xfId="0" applyNumberFormat="1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79" fontId="4" fillId="6" borderId="18" xfId="2" applyFont="1" applyFill="1" applyBorder="1" applyAlignment="1">
      <alignment horizontal="center" vertical="center"/>
    </xf>
    <xf numFmtId="176" fontId="4" fillId="6" borderId="21" xfId="0" applyNumberFormat="1" applyFont="1" applyFill="1" applyBorder="1" applyAlignment="1">
      <alignment horizontal="center" vertical="center"/>
    </xf>
    <xf numFmtId="176" fontId="4" fillId="7" borderId="22" xfId="1" applyNumberFormat="1" applyFont="1" applyFill="1" applyBorder="1" applyAlignment="1">
      <alignment horizontal="center" vertical="center"/>
    </xf>
    <xf numFmtId="176" fontId="4" fillId="7" borderId="12" xfId="1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179" fontId="4" fillId="7" borderId="18" xfId="2" applyFont="1" applyFill="1" applyBorder="1" applyAlignment="1">
      <alignment horizontal="center" vertical="center"/>
    </xf>
    <xf numFmtId="176" fontId="4" fillId="7" borderId="21" xfId="0" applyNumberFormat="1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vertical="center"/>
    </xf>
    <xf numFmtId="0" fontId="8" fillId="8" borderId="27" xfId="0" applyFont="1" applyFill="1" applyBorder="1" applyAlignment="1">
      <alignment vertical="center"/>
    </xf>
    <xf numFmtId="0" fontId="8" fillId="8" borderId="27" xfId="0" applyFont="1" applyFill="1" applyBorder="1" applyAlignment="1">
      <alignment horizontal="center" vertical="center"/>
    </xf>
    <xf numFmtId="179" fontId="8" fillId="8" borderId="28" xfId="2" applyFont="1" applyFill="1" applyBorder="1" applyAlignment="1">
      <alignment horizontal="center" vertical="center"/>
    </xf>
    <xf numFmtId="176" fontId="8" fillId="8" borderId="29" xfId="0" applyNumberFormat="1" applyFont="1" applyFill="1" applyBorder="1" applyAlignment="1">
      <alignment horizontal="center" vertical="center"/>
    </xf>
    <xf numFmtId="176" fontId="1" fillId="0" borderId="18" xfId="1" applyNumberFormat="1" applyFont="1" applyFill="1" applyBorder="1" applyAlignment="1">
      <alignment horizontal="center" vertical="center" wrapText="1"/>
    </xf>
    <xf numFmtId="176" fontId="1" fillId="0" borderId="18" xfId="1" applyNumberFormat="1" applyFont="1" applyFill="1" applyBorder="1" applyAlignment="1">
      <alignment horizontal="center" vertical="center"/>
    </xf>
    <xf numFmtId="176" fontId="1" fillId="5" borderId="18" xfId="1" applyNumberFormat="1" applyFont="1" applyFill="1" applyBorder="1" applyAlignment="1">
      <alignment horizontal="center" vertical="center" wrapText="1"/>
    </xf>
    <xf numFmtId="176" fontId="4" fillId="2" borderId="23" xfId="1" applyNumberFormat="1" applyFont="1" applyFill="1" applyBorder="1" applyAlignment="1">
      <alignment horizontal="left" vertical="center"/>
    </xf>
    <xf numFmtId="176" fontId="4" fillId="2" borderId="18" xfId="1" applyNumberFormat="1" applyFont="1" applyFill="1" applyBorder="1" applyAlignment="1">
      <alignment horizontal="left" vertical="center"/>
    </xf>
    <xf numFmtId="176" fontId="4" fillId="7" borderId="12" xfId="1" applyNumberFormat="1" applyFont="1" applyFill="1" applyBorder="1" applyAlignment="1">
      <alignment horizontal="center" vertical="center"/>
    </xf>
    <xf numFmtId="176" fontId="4" fillId="7" borderId="11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wrapText="1"/>
    </xf>
    <xf numFmtId="176" fontId="6" fillId="5" borderId="18" xfId="1" applyNumberFormat="1" applyFont="1" applyFill="1" applyBorder="1" applyAlignment="1">
      <alignment horizontal="center" vertical="center" wrapText="1"/>
    </xf>
    <xf numFmtId="176" fontId="1" fillId="5" borderId="18" xfId="1" applyNumberFormat="1" applyFont="1" applyFill="1" applyBorder="1" applyAlignment="1">
      <alignment horizontal="center" vertical="center"/>
    </xf>
    <xf numFmtId="176" fontId="4" fillId="2" borderId="22" xfId="1" applyNumberFormat="1" applyFont="1" applyFill="1" applyBorder="1" applyAlignment="1">
      <alignment horizontal="left" vertical="center"/>
    </xf>
    <xf numFmtId="176" fontId="4" fillId="2" borderId="12" xfId="1" applyNumberFormat="1" applyFont="1" applyFill="1" applyBorder="1" applyAlignment="1">
      <alignment horizontal="left" vertical="center"/>
    </xf>
    <xf numFmtId="176" fontId="4" fillId="2" borderId="13" xfId="1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176" fontId="1" fillId="0" borderId="11" xfId="1" applyNumberFormat="1" applyFont="1" applyFill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horizontal="center" vertical="center" wrapText="1"/>
    </xf>
    <xf numFmtId="176" fontId="4" fillId="0" borderId="25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3">
    <cellStyle name="常规" xfId="0" builtinId="0"/>
    <cellStyle name="货币" xfId="2" builtin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1050289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3724" y="46038"/>
          <a:ext cx="5828665" cy="855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85" zoomScaleNormal="85" workbookViewId="0">
      <selection activeCell="J14" sqref="J14"/>
    </sheetView>
  </sheetViews>
  <sheetFormatPr defaultColWidth="8.90625" defaultRowHeight="14" x14ac:dyDescent="0.25"/>
  <cols>
    <col min="1" max="1" width="19.7265625" customWidth="1"/>
    <col min="3" max="3" width="25.36328125" customWidth="1"/>
    <col min="4" max="8" width="11.36328125" customWidth="1"/>
    <col min="9" max="9" width="20.6328125" bestFit="1" customWidth="1"/>
    <col min="10" max="10" width="26.36328125" customWidth="1"/>
  </cols>
  <sheetData>
    <row r="1" spans="1:10" ht="34" customHeight="1" x14ac:dyDescent="0.25">
      <c r="A1" s="1" t="s">
        <v>0</v>
      </c>
      <c r="B1" s="76" t="s">
        <v>1</v>
      </c>
      <c r="C1" s="76"/>
      <c r="D1" s="1"/>
      <c r="E1" s="1"/>
      <c r="F1" s="1"/>
      <c r="G1" s="1"/>
      <c r="H1" s="2"/>
      <c r="I1" s="2"/>
      <c r="J1" s="1"/>
    </row>
    <row r="2" spans="1:10" ht="18" customHeight="1" x14ac:dyDescent="0.25">
      <c r="A2" s="1" t="s">
        <v>2</v>
      </c>
      <c r="B2" s="77" t="s">
        <v>3</v>
      </c>
      <c r="C2" s="78"/>
      <c r="D2" s="1"/>
      <c r="E2" s="1"/>
      <c r="F2" s="1"/>
      <c r="G2" s="1"/>
      <c r="H2" s="2"/>
      <c r="I2" s="2"/>
      <c r="J2" s="1"/>
    </row>
    <row r="3" spans="1:10" ht="18" customHeight="1" x14ac:dyDescent="0.25">
      <c r="A3" s="3" t="s">
        <v>4</v>
      </c>
      <c r="B3" s="79" t="s">
        <v>5</v>
      </c>
      <c r="C3" s="79"/>
      <c r="D3" s="4"/>
      <c r="E3" s="4"/>
      <c r="F3" s="4"/>
      <c r="G3" s="4"/>
      <c r="H3" s="4"/>
      <c r="I3" s="4"/>
      <c r="J3" s="5"/>
    </row>
    <row r="4" spans="1:10" ht="18" customHeight="1" x14ac:dyDescent="0.25">
      <c r="A4" s="3" t="s">
        <v>6</v>
      </c>
      <c r="B4" s="80" t="s">
        <v>7</v>
      </c>
      <c r="C4" s="80"/>
      <c r="D4" s="3"/>
      <c r="E4" s="3"/>
      <c r="F4" s="3"/>
      <c r="G4" s="3"/>
      <c r="H4" s="3"/>
      <c r="I4" s="3"/>
      <c r="J4" s="3"/>
    </row>
    <row r="5" spans="1:10" ht="18" customHeight="1" thickBot="1" x14ac:dyDescent="0.3">
      <c r="A5" s="3" t="s">
        <v>8</v>
      </c>
      <c r="B5" s="81">
        <v>100</v>
      </c>
      <c r="C5" s="81"/>
      <c r="D5" s="3"/>
      <c r="E5" s="3"/>
      <c r="F5" s="3"/>
      <c r="G5" s="3"/>
      <c r="H5" s="3"/>
      <c r="I5" s="3"/>
      <c r="J5" s="3"/>
    </row>
    <row r="6" spans="1:10" ht="16.5" x14ac:dyDescent="0.25">
      <c r="A6" s="65" t="s">
        <v>9</v>
      </c>
      <c r="B6" s="66"/>
      <c r="C6" s="67"/>
      <c r="D6" s="52" t="s">
        <v>10</v>
      </c>
      <c r="E6" s="53"/>
      <c r="F6" s="53"/>
      <c r="G6" s="53"/>
      <c r="H6" s="53"/>
      <c r="I6" s="54"/>
      <c r="J6" s="55" t="s">
        <v>11</v>
      </c>
    </row>
    <row r="7" spans="1:10" ht="16.5" x14ac:dyDescent="0.25">
      <c r="A7" s="68"/>
      <c r="B7" s="69"/>
      <c r="C7" s="70"/>
      <c r="D7" s="58" t="s">
        <v>12</v>
      </c>
      <c r="E7" s="59"/>
      <c r="F7" s="59"/>
      <c r="G7" s="60"/>
      <c r="H7" s="61" t="s">
        <v>13</v>
      </c>
      <c r="I7" s="62"/>
      <c r="J7" s="56"/>
    </row>
    <row r="8" spans="1:10" ht="16.5" x14ac:dyDescent="0.25">
      <c r="A8" s="71"/>
      <c r="B8" s="72"/>
      <c r="C8" s="73"/>
      <c r="D8" s="6" t="s">
        <v>14</v>
      </c>
      <c r="E8" s="6" t="s">
        <v>15</v>
      </c>
      <c r="F8" s="6" t="s">
        <v>14</v>
      </c>
      <c r="G8" s="6" t="s">
        <v>16</v>
      </c>
      <c r="H8" s="7" t="s">
        <v>17</v>
      </c>
      <c r="I8" s="7" t="s">
        <v>18</v>
      </c>
      <c r="J8" s="57"/>
    </row>
    <row r="9" spans="1:10" ht="33" x14ac:dyDescent="0.25">
      <c r="A9" s="8" t="s">
        <v>19</v>
      </c>
      <c r="B9" s="63" t="s">
        <v>20</v>
      </c>
      <c r="C9" s="64"/>
      <c r="D9" s="9">
        <v>50</v>
      </c>
      <c r="E9" s="10" t="s">
        <v>21</v>
      </c>
      <c r="F9" s="10">
        <v>2</v>
      </c>
      <c r="G9" s="10" t="s">
        <v>22</v>
      </c>
      <c r="H9" s="11">
        <v>600</v>
      </c>
      <c r="I9" s="12">
        <v>0</v>
      </c>
      <c r="J9" s="13" t="s">
        <v>23</v>
      </c>
    </row>
    <row r="10" spans="1:10" ht="16.5" x14ac:dyDescent="0.25">
      <c r="A10" s="14" t="s">
        <v>24</v>
      </c>
      <c r="B10" s="15"/>
      <c r="C10" s="15"/>
      <c r="D10" s="15"/>
      <c r="E10" s="15"/>
      <c r="F10" s="15"/>
      <c r="G10" s="15"/>
      <c r="H10" s="16"/>
      <c r="I10" s="17">
        <v>0</v>
      </c>
      <c r="J10" s="18"/>
    </row>
    <row r="11" spans="1:10" ht="33" x14ac:dyDescent="0.25">
      <c r="A11" s="46" t="s">
        <v>25</v>
      </c>
      <c r="B11" s="47" t="s">
        <v>26</v>
      </c>
      <c r="C11" s="48"/>
      <c r="D11" s="19">
        <v>1</v>
      </c>
      <c r="E11" s="20" t="s">
        <v>21</v>
      </c>
      <c r="F11" s="21">
        <v>1</v>
      </c>
      <c r="G11" s="20" t="s">
        <v>27</v>
      </c>
      <c r="H11" s="22">
        <v>50000</v>
      </c>
      <c r="I11" s="12">
        <f t="shared" ref="I11:I28" si="0">H11*F11*D11</f>
        <v>50000</v>
      </c>
      <c r="J11" s="23" t="s">
        <v>57</v>
      </c>
    </row>
    <row r="12" spans="1:10" ht="19" customHeight="1" x14ac:dyDescent="0.25">
      <c r="A12" s="46"/>
      <c r="B12" s="47" t="s">
        <v>28</v>
      </c>
      <c r="C12" s="48"/>
      <c r="D12" s="19">
        <v>1</v>
      </c>
      <c r="E12" s="20" t="s">
        <v>29</v>
      </c>
      <c r="F12" s="21">
        <v>1</v>
      </c>
      <c r="G12" s="20" t="s">
        <v>27</v>
      </c>
      <c r="H12" s="22">
        <v>20000</v>
      </c>
      <c r="I12" s="12">
        <f t="shared" si="0"/>
        <v>20000</v>
      </c>
      <c r="J12" s="23" t="s">
        <v>30</v>
      </c>
    </row>
    <row r="13" spans="1:10" ht="16.5" x14ac:dyDescent="0.25">
      <c r="A13" s="42" t="s">
        <v>31</v>
      </c>
      <c r="B13" s="43"/>
      <c r="C13" s="43"/>
      <c r="D13" s="43"/>
      <c r="E13" s="43"/>
      <c r="F13" s="43"/>
      <c r="G13" s="43"/>
      <c r="H13" s="43"/>
      <c r="I13" s="17">
        <f>SUM(I11:I12)</f>
        <v>70000</v>
      </c>
      <c r="J13" s="18"/>
    </row>
    <row r="14" spans="1:10" ht="16" customHeight="1" x14ac:dyDescent="0.25">
      <c r="A14" s="74"/>
      <c r="B14" s="41" t="s">
        <v>73</v>
      </c>
      <c r="C14" s="41"/>
      <c r="D14" s="19">
        <v>9</v>
      </c>
      <c r="E14" s="20" t="s">
        <v>74</v>
      </c>
      <c r="F14" s="21">
        <v>1</v>
      </c>
      <c r="G14" s="20" t="s">
        <v>27</v>
      </c>
      <c r="H14" s="22">
        <v>2188</v>
      </c>
      <c r="I14" s="12">
        <f t="shared" si="0"/>
        <v>19692</v>
      </c>
      <c r="J14" s="23" t="s">
        <v>35</v>
      </c>
    </row>
    <row r="15" spans="1:10" ht="16" customHeight="1" x14ac:dyDescent="0.25">
      <c r="A15" s="74"/>
      <c r="B15" s="41" t="s">
        <v>76</v>
      </c>
      <c r="C15" s="41"/>
      <c r="D15" s="19">
        <v>1</v>
      </c>
      <c r="E15" s="20" t="s">
        <v>68</v>
      </c>
      <c r="F15" s="21">
        <v>1</v>
      </c>
      <c r="G15" s="20" t="s">
        <v>68</v>
      </c>
      <c r="H15" s="22">
        <v>492</v>
      </c>
      <c r="I15" s="12">
        <f t="shared" si="0"/>
        <v>492</v>
      </c>
      <c r="J15" s="23" t="s">
        <v>75</v>
      </c>
    </row>
    <row r="16" spans="1:10" ht="16" customHeight="1" x14ac:dyDescent="0.25">
      <c r="A16" s="74"/>
      <c r="B16" s="41" t="s">
        <v>36</v>
      </c>
      <c r="C16" s="41"/>
      <c r="D16" s="19">
        <v>100</v>
      </c>
      <c r="E16" s="20" t="s">
        <v>34</v>
      </c>
      <c r="F16" s="21">
        <v>1</v>
      </c>
      <c r="G16" s="20" t="s">
        <v>27</v>
      </c>
      <c r="H16" s="22">
        <v>158</v>
      </c>
      <c r="I16" s="12">
        <f t="shared" si="0"/>
        <v>15800</v>
      </c>
      <c r="J16" s="23"/>
    </row>
    <row r="17" spans="1:10" ht="16" customHeight="1" x14ac:dyDescent="0.25">
      <c r="A17" s="74"/>
      <c r="B17" s="39" t="s">
        <v>37</v>
      </c>
      <c r="C17" s="40"/>
      <c r="D17" s="19">
        <v>20</v>
      </c>
      <c r="E17" s="20" t="s">
        <v>32</v>
      </c>
      <c r="F17" s="21">
        <v>1</v>
      </c>
      <c r="G17" s="20" t="s">
        <v>68</v>
      </c>
      <c r="H17" s="22">
        <v>300</v>
      </c>
      <c r="I17" s="12">
        <f t="shared" si="0"/>
        <v>6000</v>
      </c>
      <c r="J17" s="23" t="s">
        <v>69</v>
      </c>
    </row>
    <row r="18" spans="1:10" ht="16" customHeight="1" x14ac:dyDescent="0.25">
      <c r="A18" s="74"/>
      <c r="B18" s="39" t="s">
        <v>37</v>
      </c>
      <c r="C18" s="40"/>
      <c r="D18" s="19">
        <v>9</v>
      </c>
      <c r="E18" s="20" t="s">
        <v>38</v>
      </c>
      <c r="F18" s="21">
        <v>1</v>
      </c>
      <c r="G18" s="10" t="s">
        <v>27</v>
      </c>
      <c r="H18" s="22">
        <v>2380</v>
      </c>
      <c r="I18" s="12">
        <f t="shared" ref="I18:I19" si="1">H18*F18*D18</f>
        <v>21420</v>
      </c>
      <c r="J18" s="23" t="s">
        <v>33</v>
      </c>
    </row>
    <row r="19" spans="1:10" ht="16" customHeight="1" x14ac:dyDescent="0.25">
      <c r="A19" s="74"/>
      <c r="B19" s="41" t="s">
        <v>76</v>
      </c>
      <c r="C19" s="41"/>
      <c r="D19" s="19">
        <v>1</v>
      </c>
      <c r="E19" s="20" t="s">
        <v>68</v>
      </c>
      <c r="F19" s="21">
        <v>1</v>
      </c>
      <c r="G19" s="20" t="s">
        <v>68</v>
      </c>
      <c r="H19" s="22">
        <v>336</v>
      </c>
      <c r="I19" s="12">
        <f t="shared" si="1"/>
        <v>336</v>
      </c>
      <c r="J19" s="23" t="s">
        <v>77</v>
      </c>
    </row>
    <row r="20" spans="1:10" ht="16.5" x14ac:dyDescent="0.25">
      <c r="A20" s="75"/>
      <c r="B20" s="39" t="s">
        <v>70</v>
      </c>
      <c r="C20" s="40"/>
      <c r="D20" s="19">
        <v>60</v>
      </c>
      <c r="E20" s="20" t="s">
        <v>71</v>
      </c>
      <c r="F20" s="21">
        <v>1</v>
      </c>
      <c r="G20" s="10" t="s">
        <v>27</v>
      </c>
      <c r="H20" s="22">
        <v>120</v>
      </c>
      <c r="I20" s="12">
        <f t="shared" si="0"/>
        <v>7200</v>
      </c>
      <c r="J20" s="23" t="s">
        <v>72</v>
      </c>
    </row>
    <row r="21" spans="1:10" ht="16.5" x14ac:dyDescent="0.25">
      <c r="A21" s="49" t="s">
        <v>39</v>
      </c>
      <c r="B21" s="50"/>
      <c r="C21" s="50"/>
      <c r="D21" s="50"/>
      <c r="E21" s="50"/>
      <c r="F21" s="50"/>
      <c r="G21" s="50"/>
      <c r="H21" s="51"/>
      <c r="I21" s="17">
        <f>SUM(I14:I20)</f>
        <v>70940</v>
      </c>
      <c r="J21" s="18"/>
    </row>
    <row r="22" spans="1:10" ht="20" customHeight="1" x14ac:dyDescent="0.25">
      <c r="A22" s="46" t="s">
        <v>40</v>
      </c>
      <c r="B22" s="47" t="s">
        <v>41</v>
      </c>
      <c r="C22" s="48"/>
      <c r="D22" s="19">
        <v>15</v>
      </c>
      <c r="E22" s="20" t="s">
        <v>42</v>
      </c>
      <c r="F22" s="21">
        <v>2</v>
      </c>
      <c r="G22" s="20" t="s">
        <v>27</v>
      </c>
      <c r="H22" s="22">
        <v>200</v>
      </c>
      <c r="I22" s="12">
        <f t="shared" si="0"/>
        <v>6000</v>
      </c>
      <c r="J22" s="23" t="s">
        <v>43</v>
      </c>
    </row>
    <row r="23" spans="1:10" ht="20" customHeight="1" x14ac:dyDescent="0.25">
      <c r="A23" s="46"/>
      <c r="B23" s="47" t="s">
        <v>58</v>
      </c>
      <c r="C23" s="47"/>
      <c r="D23" s="19">
        <v>110</v>
      </c>
      <c r="E23" s="20" t="s">
        <v>44</v>
      </c>
      <c r="F23" s="21">
        <v>1</v>
      </c>
      <c r="G23" s="20" t="s">
        <v>27</v>
      </c>
      <c r="H23" s="22">
        <v>15</v>
      </c>
      <c r="I23" s="12">
        <f t="shared" si="0"/>
        <v>1650</v>
      </c>
      <c r="J23" s="23"/>
    </row>
    <row r="24" spans="1:10" ht="19" customHeight="1" x14ac:dyDescent="0.25">
      <c r="A24" s="46"/>
      <c r="B24" s="47" t="s">
        <v>59</v>
      </c>
      <c r="C24" s="48"/>
      <c r="D24" s="19">
        <v>4</v>
      </c>
      <c r="E24" s="20" t="s">
        <v>44</v>
      </c>
      <c r="F24" s="21">
        <v>1</v>
      </c>
      <c r="G24" s="20" t="s">
        <v>27</v>
      </c>
      <c r="H24" s="22">
        <v>350</v>
      </c>
      <c r="I24" s="12">
        <f t="shared" si="0"/>
        <v>1400</v>
      </c>
      <c r="J24" s="23" t="s">
        <v>43</v>
      </c>
    </row>
    <row r="25" spans="1:10" ht="19" customHeight="1" x14ac:dyDescent="0.25">
      <c r="A25" s="46"/>
      <c r="B25" s="47" t="s">
        <v>60</v>
      </c>
      <c r="C25" s="48"/>
      <c r="D25" s="19">
        <v>100</v>
      </c>
      <c r="E25" s="20" t="s">
        <v>44</v>
      </c>
      <c r="F25" s="21">
        <v>1</v>
      </c>
      <c r="G25" s="20" t="s">
        <v>27</v>
      </c>
      <c r="H25" s="22">
        <v>12</v>
      </c>
      <c r="I25" s="12">
        <f t="shared" si="0"/>
        <v>1200</v>
      </c>
      <c r="J25" s="23"/>
    </row>
    <row r="26" spans="1:10" ht="19" customHeight="1" x14ac:dyDescent="0.25">
      <c r="A26" s="46"/>
      <c r="B26" s="47" t="s">
        <v>64</v>
      </c>
      <c r="C26" s="48"/>
      <c r="D26" s="19">
        <v>16</v>
      </c>
      <c r="E26" s="20" t="s">
        <v>65</v>
      </c>
      <c r="F26" s="21">
        <v>1</v>
      </c>
      <c r="G26" s="20" t="s">
        <v>63</v>
      </c>
      <c r="H26" s="22">
        <v>15</v>
      </c>
      <c r="I26" s="12">
        <f t="shared" si="0"/>
        <v>240</v>
      </c>
      <c r="J26" s="23" t="s">
        <v>66</v>
      </c>
    </row>
    <row r="27" spans="1:10" ht="19" customHeight="1" x14ac:dyDescent="0.25">
      <c r="A27" s="46"/>
      <c r="B27" s="47" t="s">
        <v>61</v>
      </c>
      <c r="C27" s="48"/>
      <c r="D27" s="19">
        <v>3</v>
      </c>
      <c r="E27" s="20" t="s">
        <v>62</v>
      </c>
      <c r="F27" s="21">
        <v>1</v>
      </c>
      <c r="G27" s="20" t="s">
        <v>63</v>
      </c>
      <c r="H27" s="22">
        <v>200</v>
      </c>
      <c r="I27" s="12">
        <f t="shared" si="0"/>
        <v>600</v>
      </c>
      <c r="J27" s="23"/>
    </row>
    <row r="28" spans="1:10" ht="19" customHeight="1" x14ac:dyDescent="0.25">
      <c r="A28" s="46"/>
      <c r="B28" s="47" t="s">
        <v>67</v>
      </c>
      <c r="C28" s="48"/>
      <c r="D28" s="19">
        <v>1</v>
      </c>
      <c r="E28" s="20" t="s">
        <v>63</v>
      </c>
      <c r="F28" s="21">
        <v>1</v>
      </c>
      <c r="G28" s="20" t="s">
        <v>63</v>
      </c>
      <c r="H28" s="22">
        <v>4000</v>
      </c>
      <c r="I28" s="12">
        <f t="shared" si="0"/>
        <v>4000</v>
      </c>
      <c r="J28" s="23"/>
    </row>
    <row r="29" spans="1:10" ht="16.5" x14ac:dyDescent="0.25">
      <c r="A29" s="42" t="s">
        <v>45</v>
      </c>
      <c r="B29" s="43"/>
      <c r="C29" s="43"/>
      <c r="D29" s="43"/>
      <c r="E29" s="43"/>
      <c r="F29" s="43"/>
      <c r="G29" s="43"/>
      <c r="H29" s="43"/>
      <c r="I29" s="17">
        <f>SUM(I22:I28)</f>
        <v>15090</v>
      </c>
      <c r="J29" s="18"/>
    </row>
    <row r="30" spans="1:10" ht="22" customHeight="1" x14ac:dyDescent="0.25">
      <c r="A30" s="46" t="s">
        <v>47</v>
      </c>
      <c r="B30" s="47" t="s">
        <v>48</v>
      </c>
      <c r="C30" s="48"/>
      <c r="D30" s="19">
        <v>2</v>
      </c>
      <c r="E30" s="20" t="s">
        <v>34</v>
      </c>
      <c r="F30" s="21">
        <v>3</v>
      </c>
      <c r="G30" s="20" t="s">
        <v>46</v>
      </c>
      <c r="H30" s="22">
        <v>500</v>
      </c>
      <c r="I30" s="12">
        <f t="shared" ref="I30:I32" si="2">H30*F30*D30</f>
        <v>3000</v>
      </c>
      <c r="J30" s="23"/>
    </row>
    <row r="31" spans="1:10" ht="22" customHeight="1" x14ac:dyDescent="0.25">
      <c r="A31" s="46"/>
      <c r="B31" s="47" t="s">
        <v>49</v>
      </c>
      <c r="C31" s="48"/>
      <c r="D31" s="19">
        <v>2</v>
      </c>
      <c r="E31" s="20" t="s">
        <v>34</v>
      </c>
      <c r="F31" s="21">
        <v>2</v>
      </c>
      <c r="G31" s="20" t="s">
        <v>27</v>
      </c>
      <c r="H31" s="22">
        <v>2200</v>
      </c>
      <c r="I31" s="12">
        <f t="shared" si="2"/>
        <v>8800</v>
      </c>
      <c r="J31" s="23"/>
    </row>
    <row r="32" spans="1:10" ht="19" customHeight="1" x14ac:dyDescent="0.25">
      <c r="A32" s="46"/>
      <c r="B32" s="47" t="s">
        <v>50</v>
      </c>
      <c r="C32" s="48"/>
      <c r="D32" s="19">
        <v>1</v>
      </c>
      <c r="E32" s="20" t="s">
        <v>34</v>
      </c>
      <c r="F32" s="21">
        <v>3</v>
      </c>
      <c r="G32" s="20" t="s">
        <v>46</v>
      </c>
      <c r="H32" s="22">
        <v>500</v>
      </c>
      <c r="I32" s="12">
        <f t="shared" si="2"/>
        <v>1500</v>
      </c>
      <c r="J32" s="23"/>
    </row>
    <row r="33" spans="1:10" ht="16.5" x14ac:dyDescent="0.25">
      <c r="A33" s="42" t="s">
        <v>51</v>
      </c>
      <c r="B33" s="43"/>
      <c r="C33" s="43"/>
      <c r="D33" s="43"/>
      <c r="E33" s="43"/>
      <c r="F33" s="43"/>
      <c r="G33" s="43"/>
      <c r="H33" s="43"/>
      <c r="I33" s="17">
        <f>SUM(I30:I32)</f>
        <v>13300</v>
      </c>
      <c r="J33" s="18"/>
    </row>
    <row r="34" spans="1:10" ht="16.5" x14ac:dyDescent="0.25">
      <c r="A34" s="24" t="s">
        <v>52</v>
      </c>
      <c r="B34" s="25"/>
      <c r="C34" s="25"/>
      <c r="D34" s="25"/>
      <c r="E34" s="25"/>
      <c r="F34" s="25"/>
      <c r="G34" s="25"/>
      <c r="H34" s="26"/>
      <c r="I34" s="27">
        <f>SUM(I10,I13,I21,I29,I33)</f>
        <v>169330</v>
      </c>
      <c r="J34" s="28"/>
    </row>
    <row r="35" spans="1:10" ht="16.5" x14ac:dyDescent="0.25">
      <c r="A35" s="24" t="s">
        <v>53</v>
      </c>
      <c r="B35" s="25"/>
      <c r="C35" s="25"/>
      <c r="D35" s="25"/>
      <c r="E35" s="25"/>
      <c r="F35" s="25"/>
      <c r="G35" s="25"/>
      <c r="H35" s="25"/>
      <c r="I35" s="27">
        <f>I34*0.1</f>
        <v>16933</v>
      </c>
      <c r="J35" s="28"/>
    </row>
    <row r="36" spans="1:10" ht="16.5" x14ac:dyDescent="0.25">
      <c r="A36" s="24" t="s">
        <v>54</v>
      </c>
      <c r="B36" s="25"/>
      <c r="C36" s="25"/>
      <c r="D36" s="25"/>
      <c r="E36" s="25"/>
      <c r="F36" s="25"/>
      <c r="G36" s="25"/>
      <c r="H36" s="25"/>
      <c r="I36" s="27">
        <f>SUM(I34:I35)</f>
        <v>186263</v>
      </c>
      <c r="J36" s="28"/>
    </row>
    <row r="37" spans="1:10" ht="16.5" x14ac:dyDescent="0.25">
      <c r="A37" s="29" t="s">
        <v>55</v>
      </c>
      <c r="B37" s="30"/>
      <c r="C37" s="44"/>
      <c r="D37" s="45"/>
      <c r="E37" s="31"/>
      <c r="F37" s="31"/>
      <c r="G37" s="31"/>
      <c r="H37" s="31"/>
      <c r="I37" s="32">
        <f>I36*0.06</f>
        <v>11175.779999999999</v>
      </c>
      <c r="J37" s="33"/>
    </row>
    <row r="38" spans="1:10" ht="20.5" thickBot="1" x14ac:dyDescent="0.3">
      <c r="A38" s="34" t="s">
        <v>56</v>
      </c>
      <c r="B38" s="35"/>
      <c r="C38" s="35"/>
      <c r="D38" s="35"/>
      <c r="E38" s="35"/>
      <c r="F38" s="36"/>
      <c r="G38" s="36"/>
      <c r="H38" s="36"/>
      <c r="I38" s="37">
        <f>SUM(I36:I37)</f>
        <v>197438.78</v>
      </c>
      <c r="J38" s="38"/>
    </row>
  </sheetData>
  <mergeCells count="39">
    <mergeCell ref="B20:C20"/>
    <mergeCell ref="B15:C15"/>
    <mergeCell ref="B1:C1"/>
    <mergeCell ref="B2:C2"/>
    <mergeCell ref="B3:C3"/>
    <mergeCell ref="B4:C4"/>
    <mergeCell ref="B5:C5"/>
    <mergeCell ref="B26:C26"/>
    <mergeCell ref="B28:C28"/>
    <mergeCell ref="A29:H29"/>
    <mergeCell ref="D6:I6"/>
    <mergeCell ref="J6:J8"/>
    <mergeCell ref="D7:G7"/>
    <mergeCell ref="H7:I7"/>
    <mergeCell ref="B9:C9"/>
    <mergeCell ref="A11:A12"/>
    <mergeCell ref="B11:C11"/>
    <mergeCell ref="B12:C12"/>
    <mergeCell ref="A6:C8"/>
    <mergeCell ref="A13:H13"/>
    <mergeCell ref="A14:A20"/>
    <mergeCell ref="B14:C14"/>
    <mergeCell ref="B16:C16"/>
    <mergeCell ref="B17:C17"/>
    <mergeCell ref="B18:C18"/>
    <mergeCell ref="B19:C19"/>
    <mergeCell ref="A33:H33"/>
    <mergeCell ref="C37:D37"/>
    <mergeCell ref="A30:A32"/>
    <mergeCell ref="B30:C30"/>
    <mergeCell ref="B31:C31"/>
    <mergeCell ref="B32:C32"/>
    <mergeCell ref="A21:H21"/>
    <mergeCell ref="A22:A28"/>
    <mergeCell ref="B22:C22"/>
    <mergeCell ref="B23:C23"/>
    <mergeCell ref="B24:C24"/>
    <mergeCell ref="B25:C25"/>
    <mergeCell ref="B27:C27"/>
  </mergeCells>
  <phoneticPr fontId="3" type="noConversion"/>
  <pageMargins left="0.75" right="0.75" top="1" bottom="1" header="0.51180555555555596" footer="0.51180555555555596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济南鲁能希尔顿酒店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2017-08-28T08:56:36Z</dcterms:created>
  <dcterms:modified xsi:type="dcterms:W3CDTF">2017-12-15T07:05:39Z</dcterms:modified>
</cp:coreProperties>
</file>