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60" yWindow="380" windowWidth="25600" windowHeight="16060" tabRatio="612" activeTab="3"/>
  </bookViews>
  <sheets>
    <sheet name="报价汇总" sheetId="12" r:id="rId1"/>
    <sheet name="Sheet1" sheetId="17" state="hidden" r:id="rId2"/>
    <sheet name="Creative创意设计" sheetId="9" r:id="rId3"/>
    <sheet name="Event搭建制作" sheetId="10" r:id="rId4"/>
    <sheet name="Video视频" sheetId="13" r:id="rId5"/>
    <sheet name="Sheet3" sheetId="16" state="hidden" r:id="rId6"/>
  </sheets>
  <definedNames>
    <definedName name="_xlnm._FilterDatabase" localSheetId="2" hidden="1">Creative创意设计!$A$12:$Q$44</definedName>
    <definedName name="_xlnm._FilterDatabase" localSheetId="3" hidden="1">Event搭建制作!$A$14:$O$239</definedName>
    <definedName name="_xlnm._FilterDatabase" localSheetId="4" hidden="1">Video视频!#REF!</definedName>
    <definedName name="_xlnm.Print_Area" localSheetId="2">Creative创意设计!$A$1:$Q$44</definedName>
    <definedName name="_xlnm.Print_Area" localSheetId="3">Event搭建制作!$A$1:$O$246</definedName>
    <definedName name="_xlnm.Print_Area" localSheetId="4">Video视频!$A$1:$M$67</definedName>
    <definedName name="_xlnm.Print_Area" localSheetId="0">报价汇总!$A$1:$F$29</definedName>
  </definedNames>
  <calcPr calcId="140001" concurrentCalc="0"/>
  <pivotCaches>
    <pivotCache cacheId="12" r:id="rId7"/>
    <pivotCache cacheId="13" r:id="rId8"/>
    <pivotCache cacheId="14" r:id="rId9"/>
  </pivotCaches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13" i="12" l="1"/>
  <c r="M42" i="10"/>
  <c r="M40" i="10"/>
  <c r="M118" i="10"/>
  <c r="K28" i="13"/>
  <c r="K22" i="13"/>
  <c r="K23" i="13"/>
  <c r="K24" i="13"/>
  <c r="K25" i="13"/>
  <c r="K26" i="13"/>
  <c r="K27" i="13"/>
  <c r="K29" i="13"/>
  <c r="K62" i="13"/>
  <c r="K64" i="13"/>
  <c r="K65" i="13"/>
  <c r="K66" i="13"/>
  <c r="E12" i="12"/>
  <c r="K67" i="13"/>
  <c r="K60" i="13"/>
  <c r="K59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20" i="13"/>
  <c r="K19" i="13"/>
  <c r="K18" i="13"/>
  <c r="K17" i="13"/>
  <c r="K16" i="13"/>
  <c r="K15" i="13"/>
  <c r="K14" i="13"/>
  <c r="K13" i="13"/>
  <c r="M41" i="10"/>
  <c r="M39" i="10"/>
  <c r="I35" i="10"/>
  <c r="I34" i="10"/>
  <c r="I33" i="10"/>
  <c r="M31" i="10"/>
  <c r="M32" i="10"/>
  <c r="M30" i="10"/>
  <c r="M22" i="10"/>
  <c r="M18" i="10"/>
  <c r="M19" i="10"/>
  <c r="M20" i="10"/>
  <c r="M21" i="10"/>
  <c r="M117" i="10"/>
  <c r="M206" i="10"/>
  <c r="M209" i="10"/>
  <c r="M208" i="10"/>
  <c r="M215" i="10"/>
  <c r="M241" i="10"/>
  <c r="M243" i="10"/>
  <c r="M244" i="10"/>
  <c r="M245" i="10"/>
  <c r="E11" i="12"/>
  <c r="M246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4" i="10"/>
  <c r="I215" i="10"/>
  <c r="M213" i="10"/>
  <c r="M212" i="10"/>
  <c r="M211" i="10"/>
  <c r="M210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1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I53" i="10"/>
  <c r="M52" i="10"/>
  <c r="M51" i="10"/>
  <c r="M50" i="10"/>
  <c r="M49" i="10"/>
  <c r="M48" i="10"/>
  <c r="M47" i="10"/>
  <c r="M46" i="10"/>
  <c r="M45" i="10"/>
  <c r="M44" i="10"/>
  <c r="M43" i="10"/>
  <c r="M38" i="10"/>
  <c r="M37" i="10"/>
  <c r="M36" i="10"/>
  <c r="M29" i="10"/>
  <c r="M28" i="10"/>
  <c r="M27" i="10"/>
  <c r="M26" i="10"/>
  <c r="M25" i="10"/>
  <c r="M24" i="10"/>
  <c r="M23" i="10"/>
  <c r="M17" i="10"/>
  <c r="M16" i="10"/>
  <c r="M15" i="10"/>
  <c r="L18" i="9"/>
  <c r="L39" i="9"/>
  <c r="L43" i="9"/>
  <c r="E10" i="12"/>
  <c r="E15" i="12"/>
  <c r="E16" i="12"/>
  <c r="I45" i="10"/>
  <c r="I46" i="10"/>
  <c r="I50" i="10"/>
  <c r="I51" i="10"/>
  <c r="I241" i="10"/>
  <c r="I243" i="10"/>
  <c r="I244" i="10"/>
  <c r="I245" i="10"/>
  <c r="D11" i="12"/>
  <c r="G62" i="13"/>
  <c r="G66" i="13"/>
  <c r="D12" i="12"/>
  <c r="D13" i="12"/>
  <c r="D15" i="12"/>
  <c r="L41" i="9"/>
  <c r="L42" i="9"/>
  <c r="L44" i="9"/>
  <c r="L38" i="9"/>
  <c r="L37" i="9"/>
  <c r="L36" i="9"/>
  <c r="L35" i="9"/>
  <c r="L34" i="9"/>
  <c r="L33" i="9"/>
  <c r="L30" i="9"/>
  <c r="L31" i="9"/>
  <c r="L32" i="9"/>
  <c r="L29" i="9"/>
  <c r="L28" i="9"/>
  <c r="L27" i="9"/>
  <c r="L26" i="9"/>
  <c r="L25" i="9"/>
  <c r="L24" i="9"/>
  <c r="L23" i="9"/>
  <c r="L22" i="9"/>
  <c r="L21" i="9"/>
  <c r="L17" i="9"/>
  <c r="L16" i="9"/>
  <c r="L15" i="9"/>
  <c r="L14" i="9"/>
  <c r="L13" i="9"/>
  <c r="I202" i="10"/>
  <c r="I198" i="10"/>
  <c r="I199" i="10"/>
  <c r="I200" i="10"/>
  <c r="I201" i="10"/>
  <c r="I188" i="10"/>
  <c r="I189" i="10"/>
  <c r="I190" i="10"/>
  <c r="I191" i="10"/>
  <c r="I192" i="10"/>
  <c r="I193" i="10"/>
  <c r="I194" i="10"/>
  <c r="I195" i="10"/>
  <c r="I196" i="10"/>
  <c r="I197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203" i="10"/>
  <c r="I204" i="10"/>
  <c r="I205" i="10"/>
  <c r="I206" i="10"/>
  <c r="I207" i="10"/>
  <c r="I210" i="10"/>
  <c r="I211" i="10"/>
  <c r="I212" i="10"/>
  <c r="I213" i="10"/>
  <c r="I214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15" i="10"/>
  <c r="I16" i="10"/>
  <c r="I17" i="10"/>
  <c r="I18" i="10"/>
  <c r="I19" i="10"/>
  <c r="I20" i="10"/>
  <c r="I21" i="10"/>
  <c r="I23" i="10"/>
  <c r="I24" i="10"/>
  <c r="I25" i="10"/>
  <c r="I26" i="10"/>
  <c r="I27" i="10"/>
  <c r="I28" i="10"/>
  <c r="I29" i="10"/>
  <c r="I30" i="10"/>
  <c r="I31" i="10"/>
  <c r="I32" i="10"/>
  <c r="I36" i="10"/>
  <c r="I37" i="10"/>
  <c r="I38" i="10"/>
  <c r="I43" i="10"/>
  <c r="I44" i="10"/>
  <c r="I47" i="10"/>
  <c r="I48" i="10"/>
  <c r="I49" i="10"/>
  <c r="I52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G13" i="13"/>
  <c r="G14" i="13"/>
  <c r="G64" i="13"/>
  <c r="G65" i="13"/>
  <c r="G15" i="13"/>
  <c r="G16" i="13"/>
  <c r="G17" i="13"/>
  <c r="G18" i="13"/>
  <c r="G19" i="13"/>
  <c r="G20" i="13"/>
  <c r="G22" i="13"/>
  <c r="G23" i="13"/>
  <c r="G24" i="13"/>
  <c r="G25" i="13"/>
  <c r="G26" i="13"/>
  <c r="G27" i="13"/>
  <c r="G29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H32" i="9"/>
  <c r="H37" i="9"/>
  <c r="H41" i="9"/>
  <c r="H42" i="9"/>
  <c r="H13" i="9"/>
  <c r="H14" i="9"/>
  <c r="H15" i="9"/>
  <c r="H16" i="9"/>
  <c r="H24" i="9"/>
  <c r="H39" i="9"/>
  <c r="H43" i="9"/>
  <c r="H33" i="9"/>
  <c r="H34" i="9"/>
  <c r="H35" i="9"/>
  <c r="H36" i="9"/>
  <c r="H38" i="9"/>
  <c r="H17" i="9"/>
  <c r="H18" i="9"/>
  <c r="H21" i="9"/>
  <c r="H22" i="9"/>
  <c r="H23" i="9"/>
  <c r="H25" i="9"/>
  <c r="H26" i="9"/>
  <c r="H27" i="9"/>
  <c r="H28" i="9"/>
  <c r="H29" i="9"/>
  <c r="H30" i="9"/>
  <c r="H31" i="9"/>
  <c r="K41" i="17"/>
  <c r="K42" i="17"/>
  <c r="K40" i="17"/>
  <c r="K38" i="17"/>
  <c r="K29" i="17"/>
  <c r="K28" i="17"/>
  <c r="K22" i="17"/>
  <c r="K14" i="17"/>
  <c r="K11" i="17"/>
  <c r="K12" i="17"/>
  <c r="K10" i="17"/>
  <c r="H44" i="9"/>
  <c r="D10" i="12"/>
  <c r="I246" i="10"/>
  <c r="G67" i="13"/>
  <c r="D16" i="12"/>
</calcChain>
</file>

<file path=xl/sharedStrings.xml><?xml version="1.0" encoding="utf-8"?>
<sst xmlns="http://schemas.openxmlformats.org/spreadsheetml/2006/main" count="2443" uniqueCount="801">
  <si>
    <t>供应商联系电话:</t>
  </si>
  <si>
    <t>项目地点：</t>
  </si>
  <si>
    <t>预算小计</t>
  </si>
  <si>
    <t>含税总计(CNY)</t>
  </si>
  <si>
    <t>备注：</t>
  </si>
  <si>
    <t>其他项费用总计：</t>
  </si>
  <si>
    <t>施维雅采购部内部使用，请勿修改内部公式</t>
  </si>
  <si>
    <t>说明: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</si>
  <si>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</si>
  <si>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</si>
  <si>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</si>
  <si>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</si>
  <si>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</si>
  <si>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</si>
  <si>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</si>
  <si>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</si>
  <si>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</si>
  <si>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</si>
  <si>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</si>
  <si>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</si>
  <si>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</si>
  <si>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</si>
  <si>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</si>
  <si>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</si>
  <si>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</si>
  <si>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</si>
  <si>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</si>
  <si>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</si>
  <si>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</si>
  <si>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</si>
  <si>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</si>
  <si>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</si>
  <si>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</si>
  <si>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</si>
  <si>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</si>
  <si>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</si>
  <si>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</si>
  <si>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</si>
  <si>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</si>
  <si>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</si>
  <si>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</si>
  <si>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</si>
  <si>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</si>
  <si>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</si>
  <si>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</si>
  <si>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</si>
  <si>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</si>
  <si>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</si>
  <si>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</si>
  <si>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</si>
  <si>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</si>
  <si>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</si>
  <si>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Currency币种:CNY人民币</t>
  </si>
  <si>
    <t>说明：</t>
  </si>
  <si>
    <t>*</t>
  </si>
  <si>
    <t>如有任何修改或添加行，请用红色字体显示</t>
  </si>
  <si>
    <t>请不要删除行</t>
  </si>
  <si>
    <t>具体项目预算
Quotation</t>
  </si>
  <si>
    <t>备注</t>
  </si>
  <si>
    <t>KV</t>
  </si>
  <si>
    <t xml:space="preserve">整体活动等形象的整体全新创意；特指从无到有 </t>
  </si>
  <si>
    <t>个</t>
  </si>
  <si>
    <t>N</t>
  </si>
  <si>
    <t>Slogan/Theme</t>
  </si>
  <si>
    <t>项目策划及文案撰写费</t>
  </si>
  <si>
    <t>整个项目活动策划创意、环节设计，包含活动流程设计及项目涉及到的所有文案类撰写</t>
  </si>
  <si>
    <t xml:space="preserve">展板设计          </t>
  </si>
  <si>
    <t>展板不分材质和类型，包含易拉宝、X型展架、KT板等设计；每项目只支付一个设计，不分规格</t>
  </si>
  <si>
    <t xml:space="preserve">会议邀请函设计     </t>
  </si>
  <si>
    <t>海报设计</t>
  </si>
  <si>
    <t>桌卡三面</t>
  </si>
  <si>
    <t>每项目只支付一个设计，不分规格</t>
  </si>
  <si>
    <t>如果只涉及会议名称和logo,应免设计费</t>
  </si>
  <si>
    <t>PPT模板设计</t>
  </si>
  <si>
    <t>套</t>
  </si>
  <si>
    <t>3D设计</t>
  </si>
  <si>
    <t>会议舞台设计</t>
  </si>
  <si>
    <t>整体设计</t>
  </si>
  <si>
    <t>图片租赁</t>
  </si>
  <si>
    <t>幅</t>
  </si>
  <si>
    <t>漫画/插画 （手绘）</t>
  </si>
  <si>
    <t>手绘卡通形象，例如应用在患教手册中的；游戏场景设计中的等</t>
  </si>
  <si>
    <t>4K/8K</t>
  </si>
  <si>
    <t>幻灯片除外</t>
  </si>
  <si>
    <t>页</t>
  </si>
  <si>
    <t xml:space="preserve">16K/32K </t>
  </si>
  <si>
    <t>2K/易拉宝/拉网展架/背景板</t>
  </si>
  <si>
    <t>大型写真喷绘</t>
  </si>
  <si>
    <t>最高不超10个小时</t>
  </si>
  <si>
    <t>图表描图</t>
  </si>
  <si>
    <t>扫描需要图片的费用</t>
  </si>
  <si>
    <t>小时</t>
  </si>
  <si>
    <t>Y</t>
  </si>
  <si>
    <t>流程管理、平台运行维护</t>
  </si>
  <si>
    <t>项</t>
  </si>
  <si>
    <t>创意和设计部分总计(不含服务费和税费):</t>
  </si>
  <si>
    <t>市场营销公司垫付的零星第三方支出，需要收取在实际发生基础上收取服务费的部分。请注意需要付款时提供第三方发票作为支持文件。</t>
  </si>
  <si>
    <t>不含税总计:</t>
  </si>
  <si>
    <t>税金
Tax</t>
  </si>
  <si>
    <t>施维雅只接受6%的增值税,其他税费请一律含进单价</t>
  </si>
  <si>
    <t>所有单价都不含增值税</t>
  </si>
  <si>
    <t>规格
Specification</t>
  </si>
  <si>
    <t>内容描述
Description</t>
  </si>
  <si>
    <t>收费单位
Unit</t>
  </si>
  <si>
    <t>单价
Unit Price</t>
  </si>
  <si>
    <t>数量
Unit</t>
  </si>
  <si>
    <t>总价
Subtotal</t>
  </si>
  <si>
    <t xml:space="preserve">是否第三方费用?（Y/N)
</t>
  </si>
  <si>
    <t>席位卡</t>
  </si>
  <si>
    <t>搭建人员费用</t>
  </si>
  <si>
    <t>搭建人员交通</t>
  </si>
  <si>
    <t>趟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</si>
  <si>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</si>
  <si>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</si>
  <si>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</si>
  <si>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</si>
  <si>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</si>
  <si>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</si>
  <si>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</si>
  <si>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</si>
  <si>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</si>
  <si>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</si>
  <si>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</si>
  <si>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</si>
  <si>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</si>
  <si>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</si>
  <si>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</si>
  <si>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</si>
  <si>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</si>
  <si>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</si>
  <si>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人次</t>
  </si>
  <si>
    <t>人员交通</t>
  </si>
  <si>
    <t>AV部分人员交通</t>
  </si>
  <si>
    <t>运输费</t>
  </si>
  <si>
    <t>物料往返运输</t>
  </si>
  <si>
    <t>雾机</t>
  </si>
  <si>
    <t>人</t>
  </si>
  <si>
    <t>采购</t>
  </si>
  <si>
    <t>人/天</t>
  </si>
  <si>
    <t>客户总监</t>
  </si>
  <si>
    <t>客户经理</t>
  </si>
  <si>
    <t>客户主管</t>
  </si>
  <si>
    <t>项目经理</t>
  </si>
  <si>
    <t>摇臂</t>
  </si>
  <si>
    <t>云摄影</t>
  </si>
  <si>
    <t>微信实时上传（含设备及修图）</t>
  </si>
  <si>
    <t>场</t>
  </si>
  <si>
    <t>前期考察</t>
  </si>
  <si>
    <t>交通费</t>
  </si>
  <si>
    <t>住宿费</t>
  </si>
  <si>
    <t>餐费+当地交通费+通讯费</t>
  </si>
  <si>
    <t>其他项费用小计：</t>
  </si>
  <si>
    <t>第三方费用小计 Total 3rd party cost:</t>
  </si>
  <si>
    <t>服务费
Service Fee</t>
  </si>
  <si>
    <t>视频名称</t>
  </si>
  <si>
    <t>视频主线，大纲发展</t>
  </si>
  <si>
    <t>个/pc</t>
  </si>
  <si>
    <t>小时/hour</t>
  </si>
  <si>
    <t>配乐</t>
  </si>
  <si>
    <t>动态KV</t>
  </si>
  <si>
    <t>特效音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</si>
  <si>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</si>
  <si>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</si>
  <si>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</si>
  <si>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</si>
  <si>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</si>
  <si>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</si>
  <si>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</si>
  <si>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</si>
  <si>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</si>
  <si>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导播</t>
    <phoneticPr fontId="3" type="noConversion"/>
  </si>
  <si>
    <t xml:space="preserve">MA grandMA NSP </t>
    <phoneticPr fontId="3" type="noConversion"/>
  </si>
  <si>
    <t>搭建物料运输费用</t>
    <phoneticPr fontId="3" type="noConversion"/>
  </si>
  <si>
    <t>只</t>
    <rPh sb="0" eb="1">
      <t>zhi</t>
    </rPh>
    <phoneticPr fontId="3" type="noConversion"/>
  </si>
  <si>
    <t>个</t>
    <rPh sb="0" eb="1">
      <t>ge</t>
    </rPh>
    <phoneticPr fontId="3" type="noConversion"/>
  </si>
  <si>
    <t>特效</t>
    <rPh sb="0" eb="1">
      <t>te xiao</t>
    </rPh>
    <phoneticPr fontId="3" type="noConversion"/>
  </si>
  <si>
    <t>循环动画；粒子特效，光线特效、logo特效等</t>
    <rPh sb="0" eb="1">
      <t>xun huan</t>
    </rPh>
    <rPh sb="2" eb="3">
      <t>dong hua</t>
    </rPh>
    <rPh sb="5" eb="6">
      <t>li zi</t>
    </rPh>
    <rPh sb="7" eb="8">
      <t>te xiao</t>
    </rPh>
    <rPh sb="10" eb="11">
      <t>guang xian</t>
    </rPh>
    <rPh sb="12" eb="13">
      <t>te xiao</t>
    </rPh>
    <rPh sb="19" eb="20">
      <t>te xiao</t>
    </rPh>
    <rPh sb="21" eb="22">
      <t>deng</t>
    </rPh>
    <phoneticPr fontId="3" type="noConversion"/>
  </si>
  <si>
    <t>套/天</t>
    <rPh sb="0" eb="1">
      <t>tao</t>
    </rPh>
    <phoneticPr fontId="3" type="noConversion"/>
  </si>
  <si>
    <t>Cost/ Day</t>
    <phoneticPr fontId="3" type="noConversion"/>
  </si>
  <si>
    <t>备注</t>
    <phoneticPr fontId="3" type="noConversion"/>
  </si>
  <si>
    <t>手举牌</t>
    <rPh sb="0" eb="1">
      <t>shou ju pai</t>
    </rPh>
    <phoneticPr fontId="3" type="noConversion"/>
  </si>
  <si>
    <t>40*60cm雪弗板+手举杆；zone1-zone6+HQ office</t>
    <rPh sb="7" eb="8">
      <t>xue fu ban</t>
    </rPh>
    <rPh sb="11" eb="12">
      <t>shou ju gan</t>
    </rPh>
    <phoneticPr fontId="3" type="noConversion"/>
  </si>
  <si>
    <t>可转移背胶</t>
    <rPh sb="0" eb="1">
      <t>ke zhaun y</t>
    </rPh>
    <rPh sb="3" eb="4">
      <t>bei jiao</t>
    </rPh>
    <phoneticPr fontId="3" type="noConversion"/>
  </si>
  <si>
    <t>人员</t>
    <phoneticPr fontId="3" type="noConversion"/>
  </si>
  <si>
    <t>活动现场支持</t>
    <phoneticPr fontId="3" type="noConversion"/>
  </si>
  <si>
    <t>延展设计</t>
    <phoneticPr fontId="3" type="noConversion"/>
  </si>
  <si>
    <t>桌卡</t>
    <phoneticPr fontId="3" type="noConversion"/>
  </si>
  <si>
    <t>晚宴主桌领导桌卡</t>
    <phoneticPr fontId="3" type="noConversion"/>
  </si>
  <si>
    <t>双面</t>
    <rPh sb="0" eb="1">
      <t>shuang mian</t>
    </rPh>
    <phoneticPr fontId="3" type="noConversion"/>
  </si>
  <si>
    <t>伯乐仕（北京）国际商业策划有限公司</t>
    <rPh sb="0" eb="1">
      <t>bo le shi</t>
    </rPh>
    <rPh sb="4" eb="5">
      <t>bei jign</t>
    </rPh>
    <rPh sb="7" eb="8">
      <t>guo ji</t>
    </rPh>
    <rPh sb="9" eb="10">
      <t>shang ye</t>
    </rPh>
    <rPh sb="11" eb="12">
      <t>ce hua</t>
    </rPh>
    <rPh sb="13" eb="14">
      <t>you xian</t>
    </rPh>
    <rPh sb="15" eb="16">
      <t>gogn si</t>
    </rPh>
    <phoneticPr fontId="3" type="noConversion"/>
  </si>
  <si>
    <t xml:space="preserve">项目
Item </t>
  </si>
  <si>
    <t>人工天 days</t>
    <phoneticPr fontId="3" type="noConversion"/>
  </si>
  <si>
    <t>是否第三方费用 ?（Y/N)</t>
    <phoneticPr fontId="3" type="noConversion"/>
  </si>
  <si>
    <t>具体项目预算
Quotation</t>
    <rPh sb="4" eb="5">
      <t>yu suan</t>
    </rPh>
    <phoneticPr fontId="3" type="noConversion"/>
  </si>
  <si>
    <t xml:space="preserve">脚本大纲 </t>
  </si>
  <si>
    <t>项目名称:</t>
  </si>
  <si>
    <t>供应商名称:</t>
  </si>
  <si>
    <t>预计完成日期:</t>
  </si>
  <si>
    <t>电子邮箱：</t>
  </si>
  <si>
    <t>序号</t>
  </si>
  <si>
    <t>服务类目</t>
  </si>
  <si>
    <t>说明</t>
  </si>
  <si>
    <t>创意设计</t>
  </si>
  <si>
    <t>搭建制作</t>
  </si>
  <si>
    <t>Video视频</t>
  </si>
  <si>
    <t>不含税总计</t>
  </si>
  <si>
    <t>增值税金额小计(CNY):</t>
  </si>
  <si>
    <t>施维雅只接受6%的增值税专用税,其他税费请含进单价中</t>
  </si>
  <si>
    <t>含税总计(CNY):</t>
  </si>
  <si>
    <r>
      <t>1.</t>
    </r>
    <r>
      <rPr>
        <sz val="10"/>
        <color indexed="8"/>
        <rFont val="微软雅黑"/>
        <family val="3"/>
        <charset val="134"/>
      </rPr>
      <t>此报价模板内有公式，各项服务小计都自动来自于各类目的明细表，请不要擅自修改；</t>
    </r>
  </si>
  <si>
    <r>
      <t>2.</t>
    </r>
    <r>
      <rPr>
        <sz val="10"/>
        <color indexed="8"/>
        <rFont val="微软雅黑"/>
        <family val="3"/>
        <charset val="134"/>
      </rPr>
      <t>此报价模板为报价单首页，报价时请在分项明细页填写分项合计需与首页一致；</t>
    </r>
  </si>
  <si>
    <t xml:space="preserve">opening  Video - plenary </t>
    <phoneticPr fontId="3" type="noConversion"/>
  </si>
  <si>
    <t>晚宴道具预留费用</t>
    <rPh sb="4" eb="5">
      <t>yu liu</t>
    </rPh>
    <rPh sb="6" eb="7">
      <t>fei y g</t>
    </rPh>
    <phoneticPr fontId="3" type="noConversion"/>
  </si>
  <si>
    <t>足球赛篮球赛道具</t>
    <rPh sb="0" eb="1">
      <t>zu qiu sai</t>
    </rPh>
    <rPh sb="3" eb="4">
      <t>lan qiu sai</t>
    </rPh>
    <rPh sb="6" eb="7">
      <t>dao ju</t>
    </rPh>
    <phoneticPr fontId="3" type="noConversion"/>
  </si>
  <si>
    <t>8位工作人员*6天</t>
    <phoneticPr fontId="3" type="noConversion"/>
  </si>
  <si>
    <t>资深摄像师</t>
    <rPh sb="0" eb="1">
      <t>zi shen</t>
    </rPh>
    <rPh sb="2" eb="3">
      <t>she xiang shi</t>
    </rPh>
    <phoneticPr fontId="3" type="noConversion"/>
  </si>
  <si>
    <t>平米</t>
    <rPh sb="0" eb="1">
      <t>ping mi</t>
    </rPh>
    <phoneticPr fontId="3" type="noConversion"/>
  </si>
  <si>
    <t>EXPLORER Ovation LED Moving Heads Light</t>
    <phoneticPr fontId="3" type="noConversion"/>
  </si>
  <si>
    <t>LED大屏幕</t>
    <phoneticPr fontId="3" type="noConversion"/>
  </si>
  <si>
    <t>大屏处理器</t>
    <rPh sb="0" eb="1">
      <t>da ping</t>
    </rPh>
    <rPh sb="1" eb="2">
      <t>ping</t>
    </rPh>
    <phoneticPr fontId="3" type="noConversion"/>
  </si>
  <si>
    <t xml:space="preserve">BARCO  EC-200  EVENT  Controller  </t>
    <phoneticPr fontId="27" type="noConversion"/>
  </si>
  <si>
    <t>频率转换器</t>
  </si>
  <si>
    <t xml:space="preserve">翻页提示器套装(带PC-AS4遥控器)   </t>
    <phoneticPr fontId="3" type="noConversion"/>
  </si>
  <si>
    <t xml:space="preserve">DATATON WATCHOUT Video Processor </t>
    <phoneticPr fontId="27" type="noConversion"/>
  </si>
  <si>
    <t>网络交换机（千兆，24路）</t>
  </si>
  <si>
    <t xml:space="preserve">EXTRON DVI104 Tx/Rx DVI Fiber Optic Extender </t>
    <phoneticPr fontId="27" type="noConversion"/>
  </si>
  <si>
    <t>光缆(多模，双工，100m)</t>
  </si>
  <si>
    <t xml:space="preserve">PHILIPS  Monitor </t>
    <phoneticPr fontId="27" type="noConversion"/>
  </si>
  <si>
    <t>MAC笔记本电脑</t>
  </si>
  <si>
    <t>APPLE , MACBOOK</t>
    <phoneticPr fontId="27" type="noConversion"/>
  </si>
  <si>
    <t>KORNING LC-LC Fiber Cable</t>
  </si>
  <si>
    <t>低频音箱（线阵列系列）</t>
  </si>
  <si>
    <t xml:space="preserve">SHURE UR4D+ Dual channel diversity receiver </t>
    <phoneticPr fontId="3" type="noConversion"/>
  </si>
  <si>
    <t xml:space="preserve">U段天线放大传输系统(带UA870WB指向性天线)   </t>
  </si>
  <si>
    <t xml:space="preserve">PRDUCTION  INTERCOM  MS-200  Master  Station  </t>
    <phoneticPr fontId="3" type="noConversion"/>
  </si>
  <si>
    <t xml:space="preserve">PRDUCTION INTERCOM  Receiver  </t>
    <phoneticPr fontId="3" type="noConversion"/>
  </si>
  <si>
    <t xml:space="preserve">CLEARCOM  Master Station  </t>
    <phoneticPr fontId="3" type="noConversion"/>
  </si>
  <si>
    <t xml:space="preserve">CLEARCOM   Receiver  </t>
    <phoneticPr fontId="3" type="noConversion"/>
  </si>
  <si>
    <t xml:space="preserve">SHURE UR1/WBH53 Headworn Microphone </t>
    <phoneticPr fontId="3" type="noConversion"/>
  </si>
  <si>
    <t xml:space="preserve">SHURE  UA845E  UHF  Antenna  Distribution  System   </t>
    <phoneticPr fontId="3" type="noConversion"/>
  </si>
  <si>
    <t xml:space="preserve">RADIAL Pro48 Active DI Box  </t>
    <phoneticPr fontId="3" type="noConversion"/>
  </si>
  <si>
    <t xml:space="preserve">Moving lights,1500w Spot-Performance </t>
    <phoneticPr fontId="3" type="noConversion"/>
  </si>
  <si>
    <t xml:space="preserve">JOLLY X-15R-Beam </t>
    <phoneticPr fontId="3" type="noConversion"/>
  </si>
  <si>
    <t xml:space="preserve">4  Bulb  Flood  Light  </t>
    <phoneticPr fontId="3" type="noConversion"/>
  </si>
  <si>
    <t xml:space="preserve">Fog Machine </t>
    <phoneticPr fontId="3" type="noConversion"/>
  </si>
  <si>
    <t xml:space="preserve">MA  grandMA2  Light  Console  </t>
    <phoneticPr fontId="3" type="noConversion"/>
  </si>
  <si>
    <t>网络信号处理器</t>
  </si>
  <si>
    <t xml:space="preserve">Lighting DA </t>
    <phoneticPr fontId="3" type="noConversion"/>
  </si>
  <si>
    <t xml:space="preserve">Truss  灯光架 </t>
  </si>
  <si>
    <t xml:space="preserve">AURORA  HMI-2500  Follow Spot </t>
    <phoneticPr fontId="3" type="noConversion"/>
  </si>
  <si>
    <t xml:space="preserve">追光灯     </t>
    <phoneticPr fontId="3" type="noConversion"/>
  </si>
  <si>
    <t xml:space="preserve">XIONGYING  HSZ-80B  Manual Hoist  </t>
    <phoneticPr fontId="3" type="noConversion"/>
  </si>
  <si>
    <t>手动葫芦(1吨,15米)</t>
  </si>
  <si>
    <t xml:space="preserve">Power  Distributor  Cabinet  </t>
    <phoneticPr fontId="3" type="noConversion"/>
  </si>
  <si>
    <t>配电箱(三相,200A)</t>
  </si>
  <si>
    <t>AV设备租赁</t>
    <phoneticPr fontId="3" type="noConversion"/>
  </si>
  <si>
    <t>人次</t>
    <rPh sb="0" eb="1">
      <t>ren ci</t>
    </rPh>
    <phoneticPr fontId="3" type="noConversion"/>
  </si>
  <si>
    <t>套</t>
    <rPh sb="0" eb="1">
      <t>tao</t>
    </rPh>
    <phoneticPr fontId="3" type="noConversion"/>
  </si>
  <si>
    <t>台</t>
    <rPh sb="0" eb="1">
      <t>tai</t>
    </rPh>
    <phoneticPr fontId="3" type="noConversion"/>
  </si>
  <si>
    <t>处理器</t>
    <phoneticPr fontId="3" type="noConversion"/>
  </si>
  <si>
    <t>组</t>
    <rPh sb="0" eb="1">
      <t>zu</t>
    </rPh>
    <phoneticPr fontId="3" type="noConversion"/>
  </si>
  <si>
    <t xml:space="preserve">YAMAHA  QL-5  Digital  Mixer(32ch)     Digital  Mixer(32ch)   </t>
    <phoneticPr fontId="3" type="noConversion"/>
  </si>
  <si>
    <t xml:space="preserve">SHURE UR2/Beta 58A  Wireless Hand-hold Mic    Wireless Hand-hold Mic  </t>
    <phoneticPr fontId="3" type="noConversion"/>
  </si>
  <si>
    <t>是否第三方费用? （Y/N)</t>
    <phoneticPr fontId="3" type="noConversion"/>
  </si>
  <si>
    <t>视频处理器(HD/SDI)</t>
    <phoneticPr fontId="3" type="noConversion"/>
  </si>
  <si>
    <t>导播系统</t>
    <rPh sb="0" eb="1">
      <t>dao bo</t>
    </rPh>
    <rPh sb="2" eb="3">
      <t>xi tong</t>
    </rPh>
    <phoneticPr fontId="3" type="noConversion"/>
  </si>
  <si>
    <t>导播台+监视器+2套录机+通话系统+配套线材等</t>
    <rPh sb="0" eb="1">
      <t>dao bo tai</t>
    </rPh>
    <rPh sb="4" eb="5">
      <t>jian shi qi</t>
    </rPh>
    <rPh sb="9" eb="10">
      <t>tao</t>
    </rPh>
    <rPh sb="10" eb="11">
      <t>lu</t>
    </rPh>
    <rPh sb="11" eb="12">
      <t>ji</t>
    </rPh>
    <rPh sb="13" eb="14">
      <t>tong hua</t>
    </rPh>
    <rPh sb="15" eb="16">
      <t>xi togn</t>
    </rPh>
    <rPh sb="18" eb="19">
      <t>pei tao</t>
    </rPh>
    <rPh sb="20" eb="21">
      <t>xian</t>
    </rPh>
    <rPh sb="21" eb="22">
      <t>cai zhi</t>
    </rPh>
    <rPh sb="22" eb="23">
      <t>deng</t>
    </rPh>
    <phoneticPr fontId="3" type="noConversion"/>
  </si>
  <si>
    <t>4间工作人员5晚住宿</t>
    <phoneticPr fontId="3" type="noConversion"/>
  </si>
  <si>
    <t>光纤延长器</t>
    <phoneticPr fontId="3" type="noConversion"/>
  </si>
  <si>
    <t xml:space="preserve">TERBLY  OVAL  48D  Light  </t>
    <phoneticPr fontId="3" type="noConversion"/>
  </si>
  <si>
    <t>人员职务                 Profile</t>
    <phoneticPr fontId="3" type="noConversion"/>
  </si>
  <si>
    <t>舒尔UR4D+接收机</t>
    <phoneticPr fontId="3" type="noConversion"/>
  </si>
  <si>
    <t>足球*5个+分组背心</t>
    <rPh sb="0" eb="1">
      <t>zu qiu</t>
    </rPh>
    <rPh sb="4" eb="5">
      <t>ge</t>
    </rPh>
    <rPh sb="6" eb="7">
      <t>fen zu</t>
    </rPh>
    <rPh sb="8" eb="9">
      <t>bei xin</t>
    </rPh>
    <phoneticPr fontId="3" type="noConversion"/>
  </si>
  <si>
    <t>差旅费用</t>
    <rPh sb="0" eb="1">
      <t>cha lü</t>
    </rPh>
    <rPh sb="2" eb="3">
      <t>fei yong</t>
    </rPh>
    <phoneticPr fontId="3" type="noConversion"/>
  </si>
  <si>
    <t>Keynote制作</t>
    <rPh sb="7" eb="8">
      <t>zhi zuo</t>
    </rPh>
    <phoneticPr fontId="3" type="noConversion"/>
  </si>
  <si>
    <t>其他项费用小计：</t>
    <phoneticPr fontId="3" type="noConversion"/>
  </si>
  <si>
    <t>差旅费用</t>
    <phoneticPr fontId="3" type="noConversion"/>
  </si>
  <si>
    <t>logo灯片</t>
    <rPh sb="4" eb="5">
      <t>deng pian</t>
    </rPh>
    <phoneticPr fontId="3" type="noConversion"/>
  </si>
  <si>
    <t>交通+食宿</t>
    <phoneticPr fontId="3" type="noConversion"/>
  </si>
  <si>
    <t>Plenary session</t>
    <phoneticPr fontId="3" type="noConversion"/>
  </si>
  <si>
    <t>套</t>
    <phoneticPr fontId="3" type="noConversion"/>
  </si>
  <si>
    <t>搭建</t>
    <phoneticPr fontId="3" type="noConversion"/>
  </si>
  <si>
    <t>主舞台</t>
  </si>
  <si>
    <t>发光灯带</t>
  </si>
  <si>
    <t>黑布围挡</t>
  </si>
  <si>
    <t>平方</t>
  </si>
  <si>
    <t xml:space="preserve"> 560 LED Controller 处理器</t>
    <phoneticPr fontId="27" type="noConversion"/>
  </si>
  <si>
    <t>BARCO  EVENT  MASTER E2  Video  Processor  视频处理器(HD/SDI)</t>
    <phoneticPr fontId="3" type="noConversion"/>
  </si>
  <si>
    <t>解密狗(6.0版本)</t>
    <phoneticPr fontId="3" type="noConversion"/>
  </si>
  <si>
    <t>DATATON WATCHOUT License Key 解密狗(6.0版本)</t>
    <phoneticPr fontId="27" type="noConversion"/>
  </si>
  <si>
    <t>NETGEAR JGS524 Network Switch  网络交换机（千兆，24路）</t>
    <phoneticPr fontId="27" type="noConversion"/>
  </si>
  <si>
    <t>监视器(液晶  ，24")</t>
    <phoneticPr fontId="3" type="noConversion"/>
  </si>
  <si>
    <t>液晶电视(60"，全高清)</t>
    <phoneticPr fontId="3" type="noConversion"/>
  </si>
  <si>
    <t>SHARP LCD-60</t>
    <phoneticPr fontId="27" type="noConversion"/>
  </si>
  <si>
    <t>组</t>
    <phoneticPr fontId="3" type="noConversion"/>
  </si>
  <si>
    <t xml:space="preserve"> 全频音箱</t>
    <phoneticPr fontId="3" type="noConversion"/>
  </si>
  <si>
    <t>MAC笔记本电脑</t>
    <phoneticPr fontId="3" type="noConversion"/>
  </si>
  <si>
    <t>(APPLE , MACBOOK)</t>
    <phoneticPr fontId="3" type="noConversion"/>
  </si>
  <si>
    <t xml:space="preserve"> 编程</t>
    <phoneticPr fontId="3" type="noConversion"/>
  </si>
  <si>
    <t>Programming</t>
    <phoneticPr fontId="3" type="noConversion"/>
  </si>
  <si>
    <t>项</t>
    <phoneticPr fontId="3" type="noConversion"/>
  </si>
  <si>
    <t>施维雅logo</t>
    <rPh sb="0" eb="1">
      <t>shi we ya</t>
    </rPh>
    <phoneticPr fontId="3" type="noConversion"/>
  </si>
  <si>
    <t>AV</t>
    <phoneticPr fontId="3" type="noConversion"/>
  </si>
  <si>
    <t>电子工程师</t>
    <phoneticPr fontId="3" type="noConversion"/>
  </si>
  <si>
    <t>AV设备租赁</t>
    <phoneticPr fontId="3" type="noConversion"/>
  </si>
  <si>
    <t>音频工程师</t>
    <phoneticPr fontId="3" type="noConversion"/>
  </si>
  <si>
    <t>灯光工程师</t>
    <phoneticPr fontId="3" type="noConversion"/>
  </si>
  <si>
    <t>其它技术人员</t>
    <phoneticPr fontId="3" type="noConversion"/>
  </si>
  <si>
    <t>晚宴开场舞蹈</t>
    <phoneticPr fontId="3" type="noConversion"/>
  </si>
  <si>
    <t>辅助活动环节*6人*2天</t>
    <phoneticPr fontId="3" type="noConversion"/>
  </si>
  <si>
    <t>此项收费适用于活动和项目执行中的人工费用，包括沟通，咨询及现场支持，不适用于创意、设计以及医学支持类工作*2人*6天</t>
    <phoneticPr fontId="3" type="noConversion"/>
  </si>
  <si>
    <t>项</t>
    <phoneticPr fontId="3" type="noConversion"/>
  </si>
  <si>
    <t>信号放大器</t>
    <phoneticPr fontId="3" type="noConversion"/>
  </si>
  <si>
    <t>米</t>
    <phoneticPr fontId="3" type="noConversion"/>
  </si>
  <si>
    <t>视频素材收集</t>
  </si>
  <si>
    <t>字幕</t>
  </si>
  <si>
    <t>修图
Patch up</t>
  </si>
  <si>
    <t>张/pc</t>
  </si>
  <si>
    <t>包含图片检索、对施维雅提供的素材进行整理等</t>
    <phoneticPr fontId="3" type="noConversion"/>
  </si>
  <si>
    <t>按照剧本为视频添加字幕(不包括特效字幕)</t>
    <phoneticPr fontId="3" type="noConversion"/>
  </si>
  <si>
    <t>AE包装</t>
    <phoneticPr fontId="3" type="noConversion"/>
  </si>
  <si>
    <t>视频包装制作</t>
    <phoneticPr fontId="3" type="noConversion"/>
  </si>
  <si>
    <t>对素材进行修补</t>
    <phoneticPr fontId="3" type="noConversion"/>
  </si>
  <si>
    <t>成片输出渲染</t>
    <phoneticPr fontId="3" type="noConversion"/>
  </si>
  <si>
    <t>成片输出</t>
    <phoneticPr fontId="3" type="noConversion"/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</si>
  <si>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</si>
  <si>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</si>
  <si>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</si>
  <si>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</si>
  <si>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</si>
  <si>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</si>
  <si>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</si>
  <si>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</si>
  <si>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</si>
  <si>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</si>
  <si>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</si>
  <si>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</si>
  <si>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</si>
  <si>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</si>
  <si>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</si>
  <si>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</si>
  <si>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Servier 2019-2020 1st Cycle Meeting</t>
    <phoneticPr fontId="3" type="noConversion"/>
  </si>
  <si>
    <t>2019, Oct, 14th</t>
    <phoneticPr fontId="3" type="noConversion"/>
  </si>
  <si>
    <t>ZhuHai</t>
    <phoneticPr fontId="3" type="noConversion"/>
  </si>
  <si>
    <t>张蓉蓉 18910900023</t>
    <phoneticPr fontId="3" type="noConversion"/>
  </si>
  <si>
    <t>rongrong.zhang@palosad.com</t>
    <phoneticPr fontId="3" type="noConversion"/>
  </si>
  <si>
    <t>Gala dinner、Plenary、Football game、Basketball game、sports meet</t>
    <phoneticPr fontId="3" type="noConversion"/>
  </si>
  <si>
    <t>内容制作与美化（主屏+两个侧屏元素）</t>
    <rPh sb="0" eb="1">
      <t>nei rong</t>
    </rPh>
    <rPh sb="2" eb="3">
      <t>zhi zuo</t>
    </rPh>
    <rPh sb="4" eb="5">
      <t>yu</t>
    </rPh>
    <rPh sb="5" eb="6">
      <t>mei hua</t>
    </rPh>
    <phoneticPr fontId="3" type="noConversion"/>
  </si>
  <si>
    <t>微信版本长图</t>
    <phoneticPr fontId="3" type="noConversion"/>
  </si>
  <si>
    <t>H5制作</t>
  </si>
  <si>
    <t>H5制作</t>
    <phoneticPr fontId="3" type="noConversion"/>
  </si>
  <si>
    <t>微站</t>
    <phoneticPr fontId="3" type="noConversion"/>
  </si>
  <si>
    <t>页/page</t>
    <phoneticPr fontId="3" type="noConversion"/>
  </si>
  <si>
    <t>项</t>
    <phoneticPr fontId="3" type="noConversion"/>
  </si>
  <si>
    <t>数据维护及代码编程、录入，更新页面</t>
    <phoneticPr fontId="3" type="noConversion"/>
  </si>
  <si>
    <t>动画特效，图片素材</t>
    <phoneticPr fontId="3" type="noConversion"/>
  </si>
  <si>
    <t>个</t>
    <phoneticPr fontId="3" type="noConversion"/>
  </si>
  <si>
    <t>版面创意、文案撰写、微信页面设计\编辑</t>
    <phoneticPr fontId="3" type="noConversion"/>
  </si>
  <si>
    <t>微信网络平台支持</t>
    <phoneticPr fontId="3" type="noConversion"/>
  </si>
  <si>
    <t>IMAGE PR</t>
    <phoneticPr fontId="27" type="noConversion"/>
  </si>
  <si>
    <t xml:space="preserve">D’SAN  PC-433  PerfectCue  Light  Kit </t>
    <phoneticPr fontId="27" type="noConversion"/>
  </si>
  <si>
    <t xml:space="preserve">EXTRON DVI </t>
    <phoneticPr fontId="3" type="noConversion"/>
  </si>
  <si>
    <t>分配放大器</t>
    <phoneticPr fontId="3" type="noConversion"/>
  </si>
  <si>
    <t xml:space="preserve">Power  Distributor  Cabinet  </t>
    <phoneticPr fontId="3" type="noConversion"/>
  </si>
  <si>
    <t>配电箱(三相,200A)</t>
    <phoneticPr fontId="3" type="noConversion"/>
  </si>
  <si>
    <t xml:space="preserve">Video Cable </t>
    <phoneticPr fontId="3" type="noConversion"/>
  </si>
  <si>
    <t>视频线材</t>
    <phoneticPr fontId="3" type="noConversion"/>
  </si>
  <si>
    <t>项</t>
    <phoneticPr fontId="3" type="noConversion"/>
  </si>
  <si>
    <t>LA Audiotechnik  Loudspeaker</t>
    <phoneticPr fontId="3" type="noConversion"/>
  </si>
  <si>
    <t>支</t>
    <phoneticPr fontId="3" type="noConversion"/>
  </si>
  <si>
    <t xml:space="preserve">LA Audiotechnik   Subwoofer </t>
    <phoneticPr fontId="3" type="noConversion"/>
  </si>
  <si>
    <t>LA Audiotechnik   Loudspeaker</t>
    <phoneticPr fontId="3" type="noConversion"/>
  </si>
  <si>
    <t xml:space="preserve">LA Audiotechnik Max2 Loudspeaker </t>
    <phoneticPr fontId="3" type="noConversion"/>
  </si>
  <si>
    <t xml:space="preserve">D40 Digital Power Amplifier </t>
    <phoneticPr fontId="3" type="noConversion"/>
  </si>
  <si>
    <t xml:space="preserve">Audio Cable  </t>
    <phoneticPr fontId="3" type="noConversion"/>
  </si>
  <si>
    <t xml:space="preserve">音频线材 </t>
    <phoneticPr fontId="3" type="noConversion"/>
  </si>
  <si>
    <t xml:space="preserve">灯光线材 </t>
    <phoneticPr fontId="3" type="noConversion"/>
  </si>
  <si>
    <t>Lighting Cable</t>
    <phoneticPr fontId="3" type="noConversion"/>
  </si>
  <si>
    <t>北京-珠海（8人往返）</t>
    <rPh sb="0" eb="1">
      <t>bei jing</t>
    </rPh>
    <phoneticPr fontId="3" type="noConversion"/>
  </si>
  <si>
    <t>深圳-珠海（40人往返）</t>
    <phoneticPr fontId="3" type="noConversion"/>
  </si>
  <si>
    <t>服装费用（复仇者联盟）</t>
    <phoneticPr fontId="3" type="noConversion"/>
  </si>
  <si>
    <t>气氛道具；复仇者联盟DR服装，复联道具</t>
    <rPh sb="0" eb="1">
      <t>qi fen</t>
    </rPh>
    <rPh sb="2" eb="3">
      <t>dao ju</t>
    </rPh>
    <phoneticPr fontId="3" type="noConversion"/>
  </si>
  <si>
    <t>租赁</t>
    <phoneticPr fontId="3" type="noConversion"/>
  </si>
  <si>
    <t>大型游戏机设备</t>
    <phoneticPr fontId="3" type="noConversion"/>
  </si>
  <si>
    <t>制作</t>
    <phoneticPr fontId="3" type="noConversion"/>
  </si>
  <si>
    <t>科技系统开发</t>
    <phoneticPr fontId="3" type="noConversion"/>
  </si>
  <si>
    <t>制作</t>
    <phoneticPr fontId="3" type="noConversion"/>
  </si>
  <si>
    <t>采购</t>
    <phoneticPr fontId="3" type="noConversion"/>
  </si>
  <si>
    <t>乐高墙</t>
    <phoneticPr fontId="3" type="noConversion"/>
  </si>
  <si>
    <t>真人娃娃机</t>
    <phoneticPr fontId="3" type="noConversion"/>
  </si>
  <si>
    <t>DIY互动区</t>
    <phoneticPr fontId="3" type="noConversion"/>
  </si>
  <si>
    <t>DIY面具，彩色颜料</t>
    <phoneticPr fontId="3" type="noConversion"/>
  </si>
  <si>
    <t>乐高座椅</t>
    <phoneticPr fontId="3" type="noConversion"/>
  </si>
  <si>
    <t>运动会</t>
    <phoneticPr fontId="3" type="noConversion"/>
  </si>
  <si>
    <t>人员</t>
    <phoneticPr fontId="3" type="noConversion"/>
  </si>
  <si>
    <t>天</t>
    <phoneticPr fontId="3" type="noConversion"/>
  </si>
  <si>
    <t>天</t>
    <phoneticPr fontId="3" type="noConversion"/>
  </si>
  <si>
    <t>人员</t>
    <phoneticPr fontId="3" type="noConversion"/>
  </si>
  <si>
    <t>人</t>
    <phoneticPr fontId="3" type="noConversion"/>
  </si>
  <si>
    <t xml:space="preserve">运动会 </t>
    <phoneticPr fontId="3" type="noConversion"/>
  </si>
  <si>
    <t>搭建</t>
    <phoneticPr fontId="3" type="noConversion"/>
  </si>
  <si>
    <t>项</t>
    <phoneticPr fontId="3" type="noConversion"/>
  </si>
  <si>
    <t>利亚架舞台10*4.88*0.6</t>
  </si>
  <si>
    <t>项</t>
    <phoneticPr fontId="3" type="noConversion"/>
  </si>
  <si>
    <t>手举牌、赛事说明板，分区隔板</t>
    <phoneticPr fontId="3" type="noConversion"/>
  </si>
  <si>
    <t>AV</t>
    <phoneticPr fontId="3" type="noConversion"/>
  </si>
  <si>
    <t>运输</t>
    <phoneticPr fontId="3" type="noConversion"/>
  </si>
  <si>
    <t>4.5米货车*2次</t>
    <phoneticPr fontId="3" type="noConversion"/>
  </si>
  <si>
    <t>服装</t>
    <phoneticPr fontId="3" type="noConversion"/>
  </si>
  <si>
    <t>采买</t>
    <phoneticPr fontId="3" type="noConversion"/>
  </si>
  <si>
    <t>T恤</t>
    <phoneticPr fontId="3" type="noConversion"/>
  </si>
  <si>
    <t>件</t>
    <phoneticPr fontId="3" type="noConversion"/>
  </si>
  <si>
    <t>奖牌</t>
    <phoneticPr fontId="3" type="noConversion"/>
  </si>
  <si>
    <t>足球、篮球</t>
    <phoneticPr fontId="3" type="noConversion"/>
  </si>
  <si>
    <t>个</t>
    <phoneticPr fontId="3" type="noConversion"/>
  </si>
  <si>
    <t>奖牌</t>
    <phoneticPr fontId="3" type="noConversion"/>
  </si>
  <si>
    <t>健身老师</t>
    <phoneticPr fontId="3" type="noConversion"/>
  </si>
  <si>
    <t>2人</t>
    <phoneticPr fontId="3" type="noConversion"/>
  </si>
  <si>
    <t>氛围道具，啦啦棒，喇叭，彩带等</t>
    <phoneticPr fontId="3" type="noConversion"/>
  </si>
  <si>
    <t>进场，撤场*20人</t>
    <phoneticPr fontId="3" type="noConversion"/>
  </si>
  <si>
    <t>弧形舞台结构</t>
    <phoneticPr fontId="3" type="noConversion"/>
  </si>
  <si>
    <t xml:space="preserve">46米*8米*0.8米 </t>
    <phoneticPr fontId="3" type="noConversion"/>
  </si>
  <si>
    <t>平米</t>
    <phoneticPr fontId="3" type="noConversion"/>
  </si>
  <si>
    <t xml:space="preserve">弧形舞台台阶 </t>
    <phoneticPr fontId="3" type="noConversion"/>
  </si>
  <si>
    <t>弧形舞台饰面</t>
    <phoneticPr fontId="3" type="noConversion"/>
  </si>
  <si>
    <t>木质结构 烤漆饰面</t>
    <phoneticPr fontId="3" type="noConversion"/>
  </si>
  <si>
    <t>18厘高密度 黑色三聚氰胺板饰面</t>
    <phoneticPr fontId="3" type="noConversion"/>
  </si>
  <si>
    <t>舞台前言斜坡</t>
    <phoneticPr fontId="3" type="noConversion"/>
  </si>
  <si>
    <t>组</t>
    <phoneticPr fontId="3" type="noConversion"/>
  </si>
  <si>
    <t>背墙弧形钢架结构</t>
    <phoneticPr fontId="3" type="noConversion"/>
  </si>
  <si>
    <t xml:space="preserve"> 钢架结构绷黑色布</t>
    <phoneticPr fontId="29" type="noConversion"/>
  </si>
  <si>
    <t>电磁锁结构</t>
    <phoneticPr fontId="3" type="noConversion"/>
  </si>
  <si>
    <t>套</t>
    <phoneticPr fontId="3" type="noConversion"/>
  </si>
  <si>
    <t>两侧黑色丝绒布</t>
    <phoneticPr fontId="3" type="noConversion"/>
  </si>
  <si>
    <t>电磁锁配套装置丝绒布</t>
    <phoneticPr fontId="29" type="noConversion"/>
  </si>
  <si>
    <t>块</t>
    <phoneticPr fontId="3" type="noConversion"/>
  </si>
  <si>
    <t>舞台中央LED屏幕两侧包边</t>
    <phoneticPr fontId="3" type="noConversion"/>
  </si>
  <si>
    <t>钢木结构 黑色烤漆饰面</t>
    <phoneticPr fontId="29" type="noConversion"/>
  </si>
  <si>
    <t>组</t>
    <phoneticPr fontId="29" type="noConversion"/>
  </si>
  <si>
    <t>立体字</t>
    <phoneticPr fontId="3" type="noConversion"/>
  </si>
  <si>
    <t xml:space="preserve"> 钢架结构 乳胶漆饰面 底部配烤漆钢板配重</t>
    <phoneticPr fontId="3" type="noConversion"/>
  </si>
  <si>
    <t>个</t>
    <phoneticPr fontId="29" type="noConversion"/>
  </si>
  <si>
    <t>套</t>
    <phoneticPr fontId="29" type="noConversion"/>
  </si>
  <si>
    <t>游戏背墙</t>
    <phoneticPr fontId="3" type="noConversion"/>
  </si>
  <si>
    <t>拍照房子结构</t>
    <phoneticPr fontId="3" type="noConversion"/>
  </si>
  <si>
    <t xml:space="preserve">钢木结构 防火板饰面 外表写真画面 </t>
    <phoneticPr fontId="3" type="noConversion"/>
  </si>
  <si>
    <t>套</t>
    <phoneticPr fontId="29" type="noConversion"/>
  </si>
  <si>
    <t>拍照房子内部装饰</t>
    <phoneticPr fontId="3" type="noConversion"/>
  </si>
  <si>
    <t>舞台结构</t>
    <phoneticPr fontId="3" type="noConversion"/>
  </si>
  <si>
    <t>钢架结构双层18厘多层板找平处理 10米*5米*1米 包含舞台围边</t>
    <phoneticPr fontId="3" type="noConversion"/>
  </si>
  <si>
    <t>平米</t>
    <phoneticPr fontId="3" type="noConversion"/>
  </si>
  <si>
    <t>舞台台阶</t>
    <phoneticPr fontId="3" type="noConversion"/>
  </si>
  <si>
    <t>木质结构 地毯饰面 4级台阶</t>
    <phoneticPr fontId="3" type="noConversion"/>
  </si>
  <si>
    <t>延米</t>
    <phoneticPr fontId="3" type="noConversion"/>
  </si>
  <si>
    <t>舞台饰面</t>
    <phoneticPr fontId="3" type="noConversion"/>
  </si>
  <si>
    <t>普通拉绒</t>
    <phoneticPr fontId="3" type="noConversion"/>
  </si>
  <si>
    <t>舞美搭建-珠海布展搭建人工交通 40人城际交通往返2次(深圳到珠海往返）</t>
    <phoneticPr fontId="3" type="noConversion"/>
  </si>
  <si>
    <t>车</t>
    <phoneticPr fontId="3" type="noConversion"/>
  </si>
  <si>
    <t>天</t>
    <phoneticPr fontId="3" type="noConversion"/>
  </si>
  <si>
    <t>电源电线等铺料（包含人员及交通费用）</t>
  </si>
  <si>
    <t>美工</t>
  </si>
  <si>
    <t>电力部分</t>
    <phoneticPr fontId="3" type="noConversion"/>
  </si>
  <si>
    <t>电力</t>
    <phoneticPr fontId="3" type="noConversion"/>
  </si>
  <si>
    <t>写真画面（包含人员及交通费用）</t>
    <phoneticPr fontId="3" type="noConversion"/>
  </si>
  <si>
    <t>演员*8人（包含编舞）</t>
    <phoneticPr fontId="3" type="noConversion"/>
  </si>
  <si>
    <t>摄像师</t>
    <phoneticPr fontId="3" type="noConversion"/>
  </si>
  <si>
    <t>资深摄影师</t>
    <phoneticPr fontId="3" type="noConversion"/>
  </si>
  <si>
    <t>摄影师</t>
    <phoneticPr fontId="3" type="noConversion"/>
  </si>
  <si>
    <t>无人机</t>
    <phoneticPr fontId="3" type="noConversion"/>
  </si>
  <si>
    <t>TB*1人*1天</t>
    <phoneticPr fontId="3" type="noConversion"/>
  </si>
  <si>
    <t>设备*2台</t>
    <phoneticPr fontId="3" type="noConversion"/>
  </si>
  <si>
    <t>操控师*1人*1天</t>
    <phoneticPr fontId="3" type="noConversion"/>
  </si>
  <si>
    <t>活动把控*2人*7天</t>
    <phoneticPr fontId="3" type="noConversion"/>
  </si>
  <si>
    <t>细节沟通及实施*2人*7天</t>
    <phoneticPr fontId="3" type="noConversion"/>
  </si>
  <si>
    <t>Keynote设计师；珠海往返差旅</t>
    <rPh sb="7" eb="8">
      <t>sh ji shi</t>
    </rPh>
    <rPh sb="13" eb="14">
      <t>wnag fan</t>
    </rPh>
    <rPh sb="15" eb="16">
      <t>cha lü</t>
    </rPh>
    <phoneticPr fontId="3" type="noConversion"/>
  </si>
  <si>
    <t>前期踩点测量等</t>
    <phoneticPr fontId="3" type="noConversion"/>
  </si>
  <si>
    <t>次</t>
    <phoneticPr fontId="3" type="noConversion"/>
  </si>
  <si>
    <t>8位工作人员；北京-珠海往返机票</t>
    <rPh sb="7" eb="8">
      <t>bei jing</t>
    </rPh>
    <rPh sb="12" eb="13">
      <t>wang fan</t>
    </rPh>
    <phoneticPr fontId="3" type="noConversion"/>
  </si>
  <si>
    <t>科技</t>
    <phoneticPr fontId="3" type="noConversion"/>
  </si>
  <si>
    <t>油画</t>
    <phoneticPr fontId="3" type="noConversion"/>
  </si>
  <si>
    <t>50*70cm</t>
    <phoneticPr fontId="3" type="noConversion"/>
  </si>
  <si>
    <t>油画师、画框、运输</t>
    <phoneticPr fontId="3" type="noConversion"/>
  </si>
  <si>
    <t>三维特效制作</t>
  </si>
  <si>
    <t>秒/pc</t>
    <phoneticPr fontId="3" type="noConversion"/>
  </si>
  <si>
    <t>精剪</t>
  </si>
  <si>
    <t>音乐、视频内容精剪</t>
  </si>
  <si>
    <t>配音</t>
  </si>
  <si>
    <t>文字配音</t>
  </si>
  <si>
    <t>三维特效制作，3部分</t>
    <phoneticPr fontId="3" type="noConversion"/>
  </si>
  <si>
    <t xml:space="preserve"> sales  Video颁奖视频10年，15年，20年员工</t>
    <phoneticPr fontId="3" type="noConversion"/>
  </si>
  <si>
    <t xml:space="preserve"> sales  Video颁奖视频10年，15年，21年员工</t>
  </si>
  <si>
    <t xml:space="preserve"> sales  Video颁奖视频10年，15年，22年员工</t>
  </si>
  <si>
    <t>颁奖视频-20年GM视频</t>
    <phoneticPr fontId="3" type="noConversion"/>
  </si>
  <si>
    <t>拍摄- 摄像5D带Log格式</t>
  </si>
  <si>
    <t>2天*2台</t>
  </si>
  <si>
    <t>拍摄- 大三元镜头（3只）</t>
  </si>
  <si>
    <t>2天*2套</t>
  </si>
  <si>
    <t>拍摄- 定焦头2只</t>
  </si>
  <si>
    <t>50/85 2只一套 2天</t>
  </si>
  <si>
    <t>拍摄- 小监视器</t>
  </si>
  <si>
    <t>拍摄- 大疆稳定器</t>
  </si>
  <si>
    <t>大疆手持稳定器</t>
  </si>
  <si>
    <t>拍摄- 青牛轨道</t>
  </si>
  <si>
    <t>拍摄用轨道</t>
  </si>
  <si>
    <t>拍摄- 第一天灯光器材</t>
  </si>
  <si>
    <t>GM 家拍摄</t>
  </si>
  <si>
    <t>拍摄- 第二天灯光器材</t>
  </si>
  <si>
    <t>公司拍摄</t>
  </si>
  <si>
    <t>拍摄- 无线麦</t>
  </si>
  <si>
    <t>无线小蜜蜂2天</t>
  </si>
  <si>
    <t>拍摄- 录音设备</t>
  </si>
  <si>
    <t>录音设备2天</t>
  </si>
  <si>
    <t>拍摄- 第一天灯光器材车</t>
  </si>
  <si>
    <t>租车1天</t>
  </si>
  <si>
    <t>拍摄- 第二天灯光器材车</t>
  </si>
  <si>
    <t>拍摄- 人员用车</t>
  </si>
  <si>
    <t>租车2天</t>
  </si>
  <si>
    <t>拍摄- 短途市内交通</t>
  </si>
  <si>
    <t>2天人员市内交通</t>
  </si>
  <si>
    <t>拍摄- 餐费</t>
  </si>
  <si>
    <t>拍摄- 制片兼录音</t>
  </si>
  <si>
    <t>2天</t>
  </si>
  <si>
    <t>拍摄- 导演</t>
  </si>
  <si>
    <t>拍摄- 摄影师</t>
  </si>
  <si>
    <t>拍摄- 第一天灯光大助</t>
  </si>
  <si>
    <t>1天</t>
  </si>
  <si>
    <t>拍摄- 第二天灯光师</t>
  </si>
  <si>
    <t>拍摄 - 场工</t>
  </si>
  <si>
    <t>第一天1人，第二天3人</t>
  </si>
  <si>
    <t>拍摄- 化妆</t>
  </si>
  <si>
    <t>2天，2人</t>
  </si>
  <si>
    <t>剪辑- 粗剪</t>
  </si>
  <si>
    <t>素材整理及粗剪</t>
  </si>
  <si>
    <t>剪辑- 精剪</t>
  </si>
  <si>
    <t>精剪、音乐、素材等</t>
  </si>
  <si>
    <t>AE包装</t>
  </si>
  <si>
    <t>视频AE特效包装制作、定版及特效制作</t>
  </si>
  <si>
    <t>成片输出</t>
  </si>
  <si>
    <t>成片渲染输出</t>
  </si>
  <si>
    <t>2天/1台</t>
    <phoneticPr fontId="3" type="noConversion"/>
  </si>
  <si>
    <t>天</t>
    <phoneticPr fontId="3" type="noConversion"/>
  </si>
  <si>
    <t>天</t>
    <phoneticPr fontId="3" type="noConversion"/>
  </si>
  <si>
    <t>全体人员餐费10人 2天，每100元</t>
    <phoneticPr fontId="3" type="noConversion"/>
  </si>
  <si>
    <t>小时</t>
    <phoneticPr fontId="3" type="noConversion"/>
  </si>
  <si>
    <t>N</t>
    <phoneticPr fontId="3" type="noConversion"/>
  </si>
  <si>
    <t>5辆往返2趟；深圳-珠海</t>
    <rPh sb="1" eb="2">
      <t>laing</t>
    </rPh>
    <rPh sb="2" eb="3">
      <t>wang fan</t>
    </rPh>
    <rPh sb="5" eb="6">
      <t>tang</t>
    </rPh>
    <phoneticPr fontId="3" type="noConversion"/>
  </si>
  <si>
    <t>导播*1人*1天</t>
    <phoneticPr fontId="3" type="noConversion"/>
  </si>
  <si>
    <t>舞美搭建-布展搭建人工10人/天2天</t>
    <phoneticPr fontId="3" type="noConversion"/>
  </si>
  <si>
    <t>TB*2人*1天</t>
    <phoneticPr fontId="3" type="noConversion"/>
  </si>
  <si>
    <t xml:space="preserve">交通费 </t>
    <phoneticPr fontId="3" type="noConversion"/>
  </si>
  <si>
    <t>住宿</t>
    <phoneticPr fontId="3" type="noConversion"/>
  </si>
  <si>
    <t>间/夜</t>
    <phoneticPr fontId="3" type="noConversion"/>
  </si>
  <si>
    <t>餐饮</t>
    <phoneticPr fontId="3" type="noConversion"/>
  </si>
  <si>
    <t>大会、晚宴*1个*1天</t>
    <rPh sb="7" eb="8">
      <t>ge</t>
    </rPh>
    <phoneticPr fontId="3" type="noConversion"/>
  </si>
  <si>
    <t>10人*2天，3人*1天</t>
    <phoneticPr fontId="3" type="noConversion"/>
  </si>
  <si>
    <t>大会、晚宴、TB*1人*2.5天</t>
    <phoneticPr fontId="3" type="noConversion"/>
  </si>
  <si>
    <t>大会、晚宴、TB*2人*2.5天</t>
    <phoneticPr fontId="3" type="noConversion"/>
  </si>
  <si>
    <t>7人往返 成都-珠海</t>
    <phoneticPr fontId="3" type="noConversion"/>
  </si>
  <si>
    <t>7人4间*4晚</t>
    <phoneticPr fontId="3" type="noConversion"/>
  </si>
  <si>
    <t>积分榜，桁架 +刀刮布</t>
    <phoneticPr fontId="3" type="noConversion"/>
  </si>
  <si>
    <t>大会、晚宴、TB*3人*2.5天</t>
    <phoneticPr fontId="3" type="noConversion"/>
  </si>
  <si>
    <t>微站版面设计，包含每页画面、头图、对话框图（共计15页，赠送5页）</t>
    <phoneticPr fontId="3" type="noConversion"/>
  </si>
  <si>
    <t>互动区摆放彩色木质座椅</t>
    <phoneticPr fontId="3" type="noConversion"/>
  </si>
  <si>
    <t>N</t>
    <phoneticPr fontId="3" type="noConversion"/>
  </si>
  <si>
    <t>制作</t>
    <phoneticPr fontId="3" type="noConversion"/>
  </si>
  <si>
    <t>舞美搭建-所有物料运输；深圳-珠海  9.6米货车2部车/4.2米货车4部车/往返</t>
    <phoneticPr fontId="3" type="noConversion"/>
  </si>
  <si>
    <t>舞台前言斜坡 发光LOGO</t>
    <phoneticPr fontId="3" type="noConversion"/>
  </si>
  <si>
    <t>隔离围挡</t>
    <phoneticPr fontId="3" type="noConversion"/>
  </si>
  <si>
    <t>木质结构，裱写真画面</t>
    <phoneticPr fontId="3" type="noConversion"/>
  </si>
  <si>
    <t>组</t>
    <phoneticPr fontId="3" type="noConversion"/>
  </si>
  <si>
    <t>场地</t>
    <phoneticPr fontId="3" type="noConversion"/>
  </si>
  <si>
    <t>管理费</t>
    <phoneticPr fontId="3" type="noConversion"/>
  </si>
  <si>
    <t>场馆收取</t>
    <phoneticPr fontId="3" type="noConversion"/>
  </si>
  <si>
    <t xml:space="preserve"> P3 LED Display LED大屏幕（16mX9m、18m*5m*2）</t>
    <phoneticPr fontId="27" type="noConversion"/>
  </si>
  <si>
    <t>AV设备租赁</t>
    <phoneticPr fontId="3" type="noConversion"/>
  </si>
  <si>
    <t xml:space="preserve"> </t>
    <phoneticPr fontId="3" type="noConversion"/>
  </si>
  <si>
    <t>中间用4个，两边各用3个</t>
    <phoneticPr fontId="3" type="noConversion"/>
  </si>
  <si>
    <t>Layer架（16m*10m*6m、18m*8m*4m*2、4m*8m*2m*2）</t>
    <phoneticPr fontId="3" type="noConversion"/>
  </si>
  <si>
    <t>Layer架</t>
    <phoneticPr fontId="3" type="noConversion"/>
  </si>
  <si>
    <t>专业路障</t>
  </si>
  <si>
    <t>大声功</t>
  </si>
  <si>
    <t>汽笛</t>
  </si>
  <si>
    <t>主裁判教练</t>
  </si>
  <si>
    <t>副裁判</t>
  </si>
  <si>
    <t>记分员</t>
  </si>
  <si>
    <t>双</t>
    <phoneticPr fontId="29" type="noConversion"/>
  </si>
  <si>
    <t>秒表，口哨</t>
  </si>
  <si>
    <t>足球裁判</t>
  </si>
  <si>
    <t>第四官员</t>
  </si>
  <si>
    <t>篮球计时器</t>
  </si>
  <si>
    <t>赛事负责</t>
  </si>
  <si>
    <t>篮球裁判</t>
  </si>
  <si>
    <t>记录员</t>
  </si>
  <si>
    <t>整体策划费</t>
    <phoneticPr fontId="29" type="noConversion"/>
  </si>
  <si>
    <t>布场费</t>
    <phoneticPr fontId="29" type="noConversion"/>
  </si>
  <si>
    <t>恢复场地原貌</t>
    <phoneticPr fontId="29" type="noConversion"/>
  </si>
  <si>
    <t>前期勘察场地</t>
    <phoneticPr fontId="29" type="noConversion"/>
  </si>
  <si>
    <t>补给站</t>
    <phoneticPr fontId="29" type="noConversion"/>
  </si>
  <si>
    <t>钢架结构双层18厘多层板找平处理 46米*8米*0.8米 包含舞台围边</t>
    <phoneticPr fontId="3" type="noConversion"/>
  </si>
  <si>
    <t>金属无边白色 发光字</t>
    <phoneticPr fontId="3" type="noConversion"/>
  </si>
  <si>
    <t>异形钢木结构，4面加天花加地台，8个画面，加印刷地贴，正面异形镁板裱画面</t>
    <phoneticPr fontId="3" type="noConversion"/>
  </si>
  <si>
    <t>两组烤漆多宝阁，两组复古沙发和茶几，加ins风拍照道具采购</t>
    <phoneticPr fontId="3" type="noConversion"/>
  </si>
  <si>
    <t>毛绒玩具，零食，欢乐球</t>
    <phoneticPr fontId="3" type="noConversion"/>
  </si>
  <si>
    <t>双面异形钢木结构  烤漆饰面 （不含游戏显示器）</t>
    <phoneticPr fontId="29" type="noConversion"/>
  </si>
  <si>
    <t>舞美搭建-布展搭建人工30人/5天</t>
    <phoneticPr fontId="3" type="noConversion"/>
  </si>
  <si>
    <t>3人/天5天</t>
    <phoneticPr fontId="3" type="noConversion"/>
  </si>
  <si>
    <t>3人/天5天</t>
    <phoneticPr fontId="3" type="noConversion"/>
  </si>
  <si>
    <t>32人/天5天</t>
    <phoneticPr fontId="3" type="noConversion"/>
  </si>
  <si>
    <t>物料</t>
    <phoneticPr fontId="3" type="noConversion"/>
  </si>
  <si>
    <t>2人/天5天</t>
    <phoneticPr fontId="3" type="noConversion"/>
  </si>
  <si>
    <t>版面开发，功能开发
H5包含主页面13个，含有特殊功能</t>
    <phoneticPr fontId="3" type="noConversion"/>
  </si>
  <si>
    <t>（18M*2组）+16M</t>
    <phoneticPr fontId="3" type="noConversion"/>
  </si>
  <si>
    <t>46M*8M</t>
    <phoneticPr fontId="3" type="noConversion"/>
  </si>
  <si>
    <t>6.5M*0.8M，材质：金属无边白色 发光字</t>
    <phoneticPr fontId="3" type="noConversion"/>
  </si>
  <si>
    <t>逆光网架，木质结构 烤漆饰面，适面同舞台材质相同</t>
    <phoneticPr fontId="3" type="noConversion"/>
  </si>
  <si>
    <t>8M*1M</t>
    <phoneticPr fontId="3" type="noConversion"/>
  </si>
  <si>
    <t>2M*5M</t>
    <phoneticPr fontId="3" type="noConversion"/>
  </si>
  <si>
    <t>10M*5M*1M</t>
    <phoneticPr fontId="3" type="noConversion"/>
  </si>
  <si>
    <t>10M*5M*1M</t>
    <phoneticPr fontId="3" type="noConversion"/>
  </si>
  <si>
    <t>字母高度：2.4M/个
1M*1M配重</t>
    <phoneticPr fontId="29" type="noConversion"/>
  </si>
  <si>
    <t>中间屏幕的包边尺寸为10M高*1M进深
两侧包边7.8M高*2M进深</t>
    <phoneticPr fontId="3" type="noConversion"/>
  </si>
  <si>
    <t>18M*2M*2
2套架子绷布，18米轨道</t>
    <phoneticPr fontId="3" type="noConversion"/>
  </si>
  <si>
    <t>18M*2M高=2组</t>
    <phoneticPr fontId="3" type="noConversion"/>
  </si>
  <si>
    <t>10M*2M*0.8M（2组）</t>
    <phoneticPr fontId="3" type="noConversion"/>
  </si>
  <si>
    <t>3.4M高，80CM进深，宽2M</t>
    <phoneticPr fontId="3" type="noConversion"/>
  </si>
  <si>
    <t>4面加天花加地台，8个画面</t>
    <phoneticPr fontId="3" type="noConversion"/>
  </si>
  <si>
    <t>两组烤漆多宝阁，两组复古沙发和茶几</t>
    <phoneticPr fontId="3" type="noConversion"/>
  </si>
  <si>
    <t>4M*3M+6M*3M</t>
    <phoneticPr fontId="3" type="noConversion"/>
  </si>
  <si>
    <t>毛绒玩具：200个
欢乐球：20150个球单价:21000个</t>
    <phoneticPr fontId="3" type="noConversion"/>
  </si>
  <si>
    <t>四面结构板子</t>
    <phoneticPr fontId="3" type="noConversion"/>
  </si>
  <si>
    <t>3m*0.6m=1.8m*4个=7.2m
2.9m*0.3m=0.87m*8个=6.96m
0.3m*2.4m*8个=5.76m
共计平米数19.92平米，
材质：KT版彩印（90元/平）</t>
    <phoneticPr fontId="3" type="noConversion"/>
  </si>
  <si>
    <t xml:space="preserve">真人娃娃机
3m*0.6m=1.8m*4个=7.2m
2.9m*0.3m=0.87m*8个=6.96m
0.3m*2.4m*8个=5.76m
共计平米数19.92平米，
</t>
    <phoneticPr fontId="3" type="noConversion"/>
  </si>
  <si>
    <t>12CM*7CM</t>
    <phoneticPr fontId="3" type="noConversion"/>
  </si>
  <si>
    <t>300mmx300mm
两侧35m跨度3腿8m高*2组（118米）；入口15跨度2腿8m高（31m），音箱两侧6m*2（12m）</t>
    <phoneticPr fontId="3" type="noConversion"/>
  </si>
  <si>
    <t>3分钟左右</t>
    <phoneticPr fontId="3" type="noConversion"/>
  </si>
  <si>
    <t>专业拔河绳</t>
  </si>
  <si>
    <t>手套</t>
  </si>
  <si>
    <t>电子秤</t>
  </si>
  <si>
    <t>拔河项目</t>
    <phoneticPr fontId="3" type="noConversion"/>
  </si>
  <si>
    <t>木板鞋</t>
  </si>
  <si>
    <t>护膝护肘</t>
  </si>
  <si>
    <t>大步向前</t>
    <phoneticPr fontId="3" type="noConversion"/>
  </si>
  <si>
    <t>接力棒</t>
  </si>
  <si>
    <t>百米接力</t>
    <phoneticPr fontId="3" type="noConversion"/>
  </si>
  <si>
    <t>软砖</t>
  </si>
  <si>
    <t>投石问路</t>
    <phoneticPr fontId="3" type="noConversion"/>
  </si>
  <si>
    <t>大跳绳</t>
  </si>
  <si>
    <t>大绳挑战</t>
    <phoneticPr fontId="3" type="noConversion"/>
  </si>
  <si>
    <t>条</t>
  </si>
  <si>
    <t>袋鼠跳袋子</t>
  </si>
  <si>
    <t>垃圾分类卡片</t>
  </si>
  <si>
    <t>垃圾分类垃圾桶</t>
  </si>
  <si>
    <t>足球</t>
  </si>
  <si>
    <t>篮球</t>
  </si>
  <si>
    <t>展馆方规定，此篮球和足球裁判均为场地方指定</t>
    <phoneticPr fontId="3" type="noConversion"/>
  </si>
  <si>
    <t>总策划</t>
  </si>
  <si>
    <t>往返交通</t>
  </si>
  <si>
    <t>餐费、住宿费</t>
  </si>
  <si>
    <t>总裁判</t>
  </si>
  <si>
    <t>主持人</t>
  </si>
  <si>
    <t>服务费</t>
  </si>
  <si>
    <t>兼职</t>
  </si>
  <si>
    <t>餐费</t>
  </si>
  <si>
    <t>垃圾分类</t>
    <phoneticPr fontId="3" type="noConversion"/>
  </si>
  <si>
    <t>足球比赛</t>
    <phoneticPr fontId="3" type="noConversion"/>
  </si>
  <si>
    <t>篮球比赛</t>
    <phoneticPr fontId="3" type="noConversion"/>
  </si>
  <si>
    <t>人员与辅助器材</t>
    <phoneticPr fontId="3" type="noConversion"/>
  </si>
  <si>
    <t>次</t>
  </si>
  <si>
    <t>场地划分，布置道具，布线</t>
  </si>
  <si>
    <t>所有人员撤场</t>
    <phoneticPr fontId="3" type="noConversion"/>
  </si>
  <si>
    <t>6个兼职，3个主裁判，7个副裁，14个积分，18个中青旅</t>
    <phoneticPr fontId="3" type="noConversion"/>
  </si>
  <si>
    <t>拓展培训</t>
    <phoneticPr fontId="3" type="noConversion"/>
  </si>
  <si>
    <t>白色手套</t>
    <phoneticPr fontId="3" type="noConversion"/>
  </si>
  <si>
    <t>承重电子秤</t>
    <phoneticPr fontId="3" type="noConversion"/>
  </si>
  <si>
    <t>划分区域</t>
    <phoneticPr fontId="3" type="noConversion"/>
  </si>
  <si>
    <t>2天*1人</t>
    <phoneticPr fontId="3" type="noConversion"/>
  </si>
  <si>
    <t>天</t>
    <phoneticPr fontId="3" type="noConversion"/>
  </si>
  <si>
    <t>2天*2人</t>
    <phoneticPr fontId="3" type="noConversion"/>
  </si>
  <si>
    <t>2天*1人</t>
    <phoneticPr fontId="3" type="noConversion"/>
  </si>
  <si>
    <t>2天*3人</t>
    <phoneticPr fontId="3" type="noConversion"/>
  </si>
  <si>
    <t>2天*6人</t>
    <phoneticPr fontId="3" type="noConversion"/>
  </si>
  <si>
    <t>1.5天*1人</t>
    <phoneticPr fontId="3" type="noConversion"/>
  </si>
  <si>
    <t>1.5天*2人</t>
    <phoneticPr fontId="3" type="noConversion"/>
  </si>
  <si>
    <t>天</t>
    <phoneticPr fontId="3" type="noConversion"/>
  </si>
  <si>
    <t>天</t>
    <phoneticPr fontId="3" type="noConversion"/>
  </si>
  <si>
    <t>1人*2天</t>
  </si>
  <si>
    <t>1人*2天</t>
    <phoneticPr fontId="3" type="noConversion"/>
  </si>
  <si>
    <t>天</t>
    <phoneticPr fontId="3" type="noConversion"/>
  </si>
  <si>
    <t>项</t>
    <phoneticPr fontId="3" type="noConversion"/>
  </si>
  <si>
    <t>项</t>
    <phoneticPr fontId="3" type="noConversion"/>
  </si>
  <si>
    <t>1人*1.5天</t>
    <phoneticPr fontId="3" type="noConversion"/>
  </si>
  <si>
    <t>18md*2m*2个国标方管支撑结构，黑色烤漆饰面；2套架子绷布，18米轨道，金属冷板折弯工艺，黑色烤漆，尺寸定制</t>
    <phoneticPr fontId="3" type="noConversion"/>
  </si>
  <si>
    <t xml:space="preserve">包含2套电磁锁电机装置，遥控及手动开关，特质阻燃黑丝绒
</t>
    <phoneticPr fontId="3" type="noConversion"/>
  </si>
  <si>
    <t>三块LED侧面均需包边，中间屏幕的包边尺寸为10m高*1m进深，共计20平方；两侧包边7.8m高*2m进深，共计31.2平米。共51.2平米，600/平米</t>
    <phoneticPr fontId="3" type="noConversion"/>
  </si>
  <si>
    <t>立体字为独立个体字母，每个字母高度为2.4m，整体数量是7个，字母底端有1M*1M钢板配重同时为钢板喷漆</t>
    <phoneticPr fontId="3" type="noConversion"/>
  </si>
  <si>
    <t>400元可购买10698块乐高颗粒，1万元共购买267450块乐高颗粒。
参考数值：于8月份亮相的《乐高故宫》是用500万块乐高颗粒组成的。</t>
    <phoneticPr fontId="3" type="noConversion"/>
  </si>
  <si>
    <t>墙体：4m*3m+6m*3m（30平方）
单价：400/平方</t>
    <phoneticPr fontId="3" type="noConversion"/>
  </si>
  <si>
    <t>毛绒玩具：200个*20元=4000*2套
欢乐球：真人娃娃机的底部“池子”为3m长*3m宽*0.6m深（5.4立方米），每个海洋球的直径为0.08m，体积为0.000268立方米，共需要20150个海洋球，海洋球单价为300元/1000个，采购21000个
零食：189包*2套</t>
    <phoneticPr fontId="3" type="noConversion"/>
  </si>
  <si>
    <t>场地方硬性规定</t>
    <phoneticPr fontId="3" type="noConversion"/>
  </si>
  <si>
    <t>1、电缆线现场所需80米，每米租赁50元；
2、晚宴娃娃机2台接点插座，大型游戏机1台，辅料1000元
3、工人400元/8个工时*2人
4、运输费2次往返，800每趟*2躺</t>
    <phoneticPr fontId="3" type="noConversion"/>
  </si>
  <si>
    <t>1、大型游戏机*1个（4面，3.2m*2）
2、娱乐拍照区*1个(2面，3m*6m）
3、电视拍照区*1个（11面，3m*5m）
4、手举牌，20+
5、工人400元/8个工时*2人</t>
    <phoneticPr fontId="3" type="noConversion"/>
  </si>
  <si>
    <t>数字32路调音台</t>
    <phoneticPr fontId="29" type="noConversion"/>
  </si>
  <si>
    <t>线阵列音箱</t>
    <phoneticPr fontId="29" type="noConversion"/>
  </si>
  <si>
    <t>线阵列低音音箱</t>
  </si>
  <si>
    <t>数字功率放大器</t>
  </si>
  <si>
    <t>无线手持</t>
  </si>
  <si>
    <t>无线头戴</t>
  </si>
  <si>
    <t>天线放大器</t>
  </si>
  <si>
    <t>数字音频处理器</t>
  </si>
  <si>
    <t>舒尔UR4D+接收机</t>
  </si>
  <si>
    <t>苹果笔记本</t>
  </si>
  <si>
    <t>音频线材</t>
  </si>
  <si>
    <t>音响师</t>
  </si>
  <si>
    <t>配电箱</t>
    <phoneticPr fontId="29" type="noConversion"/>
  </si>
  <si>
    <t>对讲机</t>
    <phoneticPr fontId="29" type="noConversion"/>
  </si>
  <si>
    <t xml:space="preserve">YAMAHA M7CL    DIGITAL AUDIO MIXER   </t>
  </si>
  <si>
    <t>T.D.TAICHEE 线性阵列音箱 TA-V912</t>
    <phoneticPr fontId="29" type="noConversion"/>
  </si>
  <si>
    <t>T.D.TAICHEE超低 TA-F218</t>
    <phoneticPr fontId="29" type="noConversion"/>
  </si>
  <si>
    <t>T.D.TAICHEE全频 TM-13X</t>
    <phoneticPr fontId="29" type="noConversion"/>
  </si>
  <si>
    <t>RCF   AMP</t>
  </si>
  <si>
    <t>SHURE UR4D BETA87 UHF HANDHELD MIC</t>
  </si>
  <si>
    <t>SHURE UR4D WH20TQG UHF HEADWORN MIC</t>
  </si>
  <si>
    <t xml:space="preserve">SHURE UA845 UA830A </t>
  </si>
  <si>
    <t xml:space="preserve">XTA--390 </t>
  </si>
  <si>
    <t xml:space="preserve">SHURE UR4D+ Dual channel diversity receiver </t>
    <phoneticPr fontId="29" type="noConversion"/>
  </si>
  <si>
    <t xml:space="preserve">MAC  BOOK PRO </t>
  </si>
  <si>
    <t>AUDIO EQUIPMENT ACCESSOREIES</t>
  </si>
  <si>
    <t>台</t>
    <phoneticPr fontId="3" type="noConversion"/>
  </si>
  <si>
    <t>台</t>
    <phoneticPr fontId="3" type="noConversion"/>
  </si>
  <si>
    <t>台</t>
    <phoneticPr fontId="3" type="noConversion"/>
  </si>
  <si>
    <t>个</t>
    <phoneticPr fontId="3" type="noConversion"/>
  </si>
  <si>
    <t>个</t>
    <phoneticPr fontId="3" type="noConversion"/>
  </si>
  <si>
    <t>人</t>
    <phoneticPr fontId="3" type="noConversion"/>
  </si>
  <si>
    <t>项</t>
    <phoneticPr fontId="3" type="noConversion"/>
  </si>
  <si>
    <t>台</t>
    <phoneticPr fontId="3" type="noConversion"/>
  </si>
  <si>
    <t>LED分为3部分显示
两侧LED尺寸18m*5m
中间LED尺寸16m:9m
每部分制作时长45秒</t>
    <phoneticPr fontId="3" type="noConversion"/>
  </si>
  <si>
    <t>比赛规则为8V8，此场地为11V11,需要提前规划场地及场地画线</t>
    <phoneticPr fontId="3" type="noConversion"/>
  </si>
  <si>
    <t>1天*2人</t>
    <phoneticPr fontId="3" type="noConversion"/>
  </si>
  <si>
    <t>超宽屏，输入输出：
两侧LED尺寸18m*5m*2个
中间LED尺寸16m*9m*1个
4台题字器电
一台处理器接口无法满足</t>
    <phoneticPr fontId="3" type="noConversion"/>
  </si>
  <si>
    <r>
      <t xml:space="preserve">材质：国标类特制支撑结构 
</t>
    </r>
    <r>
      <rPr>
        <sz val="11"/>
        <color theme="1"/>
        <rFont val="微软雅黑"/>
        <family val="3"/>
        <charset val="134"/>
      </rPr>
      <t>此次屏幕共368平米，且屏幕总高度在约10m的位置，总重量将会在10吨左右，背墙承重需求远大于平常活动的普通常规需求，因此需要使用国标类的特制支撑结构</t>
    </r>
    <phoneticPr fontId="3" type="noConversion"/>
  </si>
  <si>
    <t xml:space="preserve">单组Layer架的尺寸，64组的计算方式：
layer架子每组为2m*2m*5m高。
中间的LED需要16m宽*10m高*6m进深的layer架，共48组
侧屏LED需要18m宽*5m高*4m进深，共18组。
侧面音响需要4m宽*10m高*2m进深，共8组。
一共应为74组
</t>
    <rPh sb="27" eb="28">
      <t>jia zi</t>
    </rPh>
    <rPh sb="29" eb="30">
      <t>mei zu</t>
    </rPh>
    <rPh sb="31" eb="32">
      <t>wei</t>
    </rPh>
    <rPh sb="40" eb="41">
      <t>gao</t>
    </rPh>
    <rPh sb="43" eb="44">
      <t>zhong jian</t>
    </rPh>
    <rPh sb="45" eb="46">
      <t>de</t>
    </rPh>
    <rPh sb="49" eb="50">
      <t>xu yao</t>
    </rPh>
    <rPh sb="54" eb="55">
      <t>kuan</t>
    </rPh>
    <rPh sb="59" eb="60">
      <t>gao</t>
    </rPh>
    <rPh sb="63" eb="64">
      <t>jin shen</t>
    </rPh>
    <rPh sb="65" eb="66">
      <t>de</t>
    </rPh>
    <rPh sb="71" eb="72">
      <t>jia zi</t>
    </rPh>
    <rPh sb="73" eb="74">
      <t>gong</t>
    </rPh>
    <rPh sb="76" eb="77">
      <t>zu bie</t>
    </rPh>
    <rPh sb="78" eb="79">
      <t>ce</t>
    </rPh>
    <rPh sb="79" eb="80">
      <t>ping mu</t>
    </rPh>
    <rPh sb="83" eb="84">
      <t>xu yao</t>
    </rPh>
    <rPh sb="88" eb="89">
      <t>kuan</t>
    </rPh>
    <rPh sb="92" eb="93">
      <t>gao</t>
    </rPh>
    <rPh sb="96" eb="97">
      <t>jin shen</t>
    </rPh>
    <rPh sb="99" eb="100">
      <t>gong ji</t>
    </rPh>
    <rPh sb="102" eb="103">
      <t>zu bie</t>
    </rPh>
    <rPh sb="105" eb="106">
      <t>ce mian</t>
    </rPh>
    <rPh sb="107" eb="108">
      <t>yin xiang</t>
    </rPh>
    <rPh sb="109" eb="110">
      <t>xu yao</t>
    </rPh>
    <rPh sb="113" eb="114">
      <t>kuan</t>
    </rPh>
    <rPh sb="118" eb="119">
      <t>gao</t>
    </rPh>
    <rPh sb="122" eb="123">
      <t>jin shen</t>
    </rPh>
    <rPh sb="125" eb="126">
      <t>gong</t>
    </rPh>
    <rPh sb="127" eb="128">
      <t>zu</t>
    </rPh>
    <rPh sb="130" eb="131">
      <t>yi gong</t>
    </rPh>
    <rPh sb="132" eb="133">
      <t>ying wie</t>
    </rPh>
    <rPh sb="136" eb="137">
      <t>zu bie</t>
    </rPh>
    <phoneticPr fontId="3" type="noConversion"/>
  </si>
  <si>
    <t>定制的奖牌是为了这次活动独立设计的，需要开模打样+制作</t>
    <rPh sb="5" eb="6">
      <t>shi</t>
    </rPh>
    <rPh sb="6" eb="7">
      <t>wei le</t>
    </rPh>
    <rPh sb="8" eb="9">
      <t>zhe ci</t>
    </rPh>
    <rPh sb="10" eb="11">
      <t>huo dong</t>
    </rPh>
    <rPh sb="12" eb="13">
      <t>du li</t>
    </rPh>
    <rPh sb="14" eb="15">
      <t>she ji</t>
    </rPh>
    <rPh sb="16" eb="17">
      <t>de</t>
    </rPh>
    <rPh sb="18" eb="19">
      <t>xu yao</t>
    </rPh>
    <rPh sb="20" eb="21">
      <t>kai mo</t>
    </rPh>
    <rPh sb="22" eb="23">
      <t>da yang</t>
    </rPh>
    <rPh sb="25" eb="26">
      <t>zhi zuo</t>
    </rPh>
    <phoneticPr fontId="3" type="noConversion"/>
  </si>
  <si>
    <t>尺寸：7CM  材质：锌合金，工艺：高温压印，彩喷、立体雕刻，此两种均为特定设计开模制作</t>
    <rPh sb="31" eb="32">
      <t>ci liang zhong</t>
    </rPh>
    <rPh sb="34" eb="35">
      <t>jun wei</t>
    </rPh>
    <rPh sb="36" eb="37">
      <t>te ding she ji</t>
    </rPh>
    <rPh sb="40" eb="41">
      <t>kai mo</t>
    </rPh>
    <rPh sb="42" eb="43">
      <t>zhi zuo</t>
    </rPh>
    <phoneticPr fontId="3" type="noConversion"/>
  </si>
  <si>
    <t>全片5分钟左右；精片3分钟左右， 最终提供2个版本的成片分别为5min+3min</t>
    <rPh sb="28" eb="29">
      <t>fne bie</t>
    </rPh>
    <rPh sb="30" eb="31">
      <t>wei</t>
    </rPh>
    <phoneticPr fontId="3" type="noConversion"/>
  </si>
  <si>
    <t>使用于：
Plenary session &amp; Gala Dinner &amp; Team Building</t>
    <rPh sb="0" eb="1">
      <t>shi yong</t>
    </rPh>
    <rPh sb="2" eb="3">
      <t>yu</t>
    </rPh>
    <phoneticPr fontId="3" type="noConversion"/>
  </si>
  <si>
    <t>Plenary：6个zone座位区域指示牌X型展架*6个
Team Building：6个Zone手举牌KT板*6个/套*2套</t>
    <rPh sb="9" eb="10">
      <t>ge</t>
    </rPh>
    <rPh sb="18" eb="19">
      <t>zhi shi pai</t>
    </rPh>
    <rPh sb="22" eb="23">
      <t>xing</t>
    </rPh>
    <rPh sb="23" eb="24">
      <t>zhan jia</t>
    </rPh>
    <rPh sb="27" eb="28">
      <t>ge</t>
    </rPh>
    <rPh sb="44" eb="45">
      <t>ge</t>
    </rPh>
    <rPh sb="49" eb="50">
      <t>shou ju pai</t>
    </rPh>
    <rPh sb="54" eb="55">
      <t>ban zi</t>
    </rPh>
    <rPh sb="57" eb="58">
      <t>ge</t>
    </rPh>
    <rPh sb="59" eb="60">
      <t>tao</t>
    </rPh>
    <rPh sb="62" eb="63">
      <t>tao</t>
    </rPh>
    <phoneticPr fontId="3" type="noConversion"/>
  </si>
  <si>
    <t>会议和Gala使用的确实是同一场地，但是流程环节不一样，虽然主舞台主体结构不变，但是整个场地内的布置和老板上下台方式等都不一样，所以会对会场的布局安排进行相应调整，需要重新设计和布置</t>
    <rPh sb="7" eb="8">
      <t>shi yong</t>
    </rPh>
    <rPh sb="9" eb="10">
      <t>de</t>
    </rPh>
    <rPh sb="10" eb="11">
      <t>que shi</t>
    </rPh>
    <rPh sb="12" eb="13">
      <t>shi</t>
    </rPh>
    <rPh sb="13" eb="14">
      <t>tong</t>
    </rPh>
    <rPh sb="15" eb="16">
      <t>chang di</t>
    </rPh>
    <rPh sb="18" eb="19">
      <t>dan shi</t>
    </rPh>
    <rPh sb="20" eb="21">
      <t>liu cheng</t>
    </rPh>
    <rPh sb="22" eb="23">
      <t>huan jie</t>
    </rPh>
    <rPh sb="24" eb="25">
      <t>bu ui yang</t>
    </rPh>
    <rPh sb="28" eb="29">
      <t>sui ran</t>
    </rPh>
    <rPh sb="30" eb="31">
      <t>zhu wu tai</t>
    </rPh>
    <rPh sb="33" eb="34">
      <t>zhu t</t>
    </rPh>
    <rPh sb="35" eb="36">
      <t>jie gou</t>
    </rPh>
    <rPh sb="37" eb="38">
      <t>bu gou</t>
    </rPh>
    <rPh sb="38" eb="39">
      <t>bian</t>
    </rPh>
    <rPh sb="40" eb="41">
      <t>dan shi</t>
    </rPh>
    <rPh sb="42" eb="43">
      <t>zheng ge</t>
    </rPh>
    <rPh sb="44" eb="45">
      <t>chang di</t>
    </rPh>
    <rPh sb="46" eb="47">
      <t>nei</t>
    </rPh>
    <rPh sb="47" eb="48">
      <t>de</t>
    </rPh>
    <rPh sb="48" eb="49">
      <t>bu zhi</t>
    </rPh>
    <rPh sb="50" eb="51">
      <t>he</t>
    </rPh>
    <rPh sb="51" eb="52">
      <t>lao ban</t>
    </rPh>
    <rPh sb="53" eb="54">
      <t>shang xia tai</t>
    </rPh>
    <rPh sb="56" eb="57">
      <t>fang dhi</t>
    </rPh>
    <rPh sb="58" eb="59">
      <t>deng</t>
    </rPh>
    <rPh sb="59" eb="60">
      <t>dou</t>
    </rPh>
    <rPh sb="60" eb="61">
      <t>bu yi yang</t>
    </rPh>
    <rPh sb="64" eb="65">
      <t>suo yi</t>
    </rPh>
    <rPh sb="66" eb="67">
      <t>hui dui</t>
    </rPh>
    <rPh sb="68" eb="69">
      <t>hui chang</t>
    </rPh>
    <rPh sb="70" eb="71">
      <t>de</t>
    </rPh>
    <rPh sb="71" eb="72">
      <t>bu ju</t>
    </rPh>
    <rPh sb="73" eb="74">
      <t>an pai</t>
    </rPh>
    <rPh sb="75" eb="76">
      <t>jin xing</t>
    </rPh>
    <rPh sb="77" eb="78">
      <t>xiang ying</t>
    </rPh>
    <rPh sb="79" eb="80">
      <t>tiao zheng</t>
    </rPh>
    <rPh sb="82" eb="83">
      <t>xu yao</t>
    </rPh>
    <rPh sb="84" eb="85">
      <t>chong xin</t>
    </rPh>
    <rPh sb="86" eb="87">
      <t>she ji</t>
    </rPh>
    <rPh sb="88" eb="89">
      <t>he</t>
    </rPh>
    <rPh sb="89" eb="90">
      <t>bu zhi</t>
    </rPh>
    <phoneticPr fontId="3" type="noConversion"/>
  </si>
  <si>
    <t>平均每页不少于3个动画
图片素材：大场景共13个，子目录各不少于3个</t>
    <rPh sb="0" eb="1">
      <t>ping jun</t>
    </rPh>
    <rPh sb="2" eb="3">
      <t>mei ye</t>
    </rPh>
    <rPh sb="4" eb="5">
      <t>bu</t>
    </rPh>
    <rPh sb="5" eb="6">
      <t>dhao yu</t>
    </rPh>
    <rPh sb="8" eb="9">
      <t>ge</t>
    </rPh>
    <rPh sb="9" eb="10">
      <t>dong hua</t>
    </rPh>
    <rPh sb="12" eb="13">
      <t>tu pian</t>
    </rPh>
    <rPh sb="14" eb="15">
      <t>su cai</t>
    </rPh>
    <rPh sb="17" eb="18">
      <t>da chang jing</t>
    </rPh>
    <rPh sb="20" eb="21">
      <t>gong</t>
    </rPh>
    <rPh sb="23" eb="24">
      <t>ge</t>
    </rPh>
    <rPh sb="25" eb="26">
      <t>zi</t>
    </rPh>
    <rPh sb="26" eb="27">
      <t>mu lu</t>
    </rPh>
    <rPh sb="28" eb="29">
      <t>ge</t>
    </rPh>
    <rPh sb="29" eb="30">
      <t>bu dhao yu</t>
    </rPh>
    <rPh sb="33" eb="34">
      <t>ge</t>
    </rPh>
    <phoneticPr fontId="3" type="noConversion"/>
  </si>
  <si>
    <t>晚宴互动区设计</t>
    <phoneticPr fontId="3" type="noConversion"/>
  </si>
  <si>
    <t>晚宴设计</t>
    <phoneticPr fontId="3" type="noConversion"/>
  </si>
  <si>
    <t>奖杯</t>
    <phoneticPr fontId="3" type="noConversion"/>
  </si>
  <si>
    <t>结算小计</t>
    <rPh sb="0" eb="1">
      <t>jie suan</t>
    </rPh>
    <rPh sb="2" eb="3">
      <t>xiao</t>
    </rPh>
    <rPh sb="3" eb="4">
      <t>ji suan</t>
    </rPh>
    <phoneticPr fontId="3" type="noConversion"/>
  </si>
  <si>
    <t>具体项目结算
Quotation</t>
    <phoneticPr fontId="3" type="noConversion"/>
  </si>
  <si>
    <t>是否第三方费用 ?（Y/N)</t>
    <phoneticPr fontId="3" type="noConversion"/>
  </si>
  <si>
    <t>施维雅市场服务结算单</t>
    <phoneticPr fontId="3" type="noConversion"/>
  </si>
  <si>
    <t>施维雅结算明细-创意和设计</t>
    <phoneticPr fontId="3" type="noConversion"/>
  </si>
  <si>
    <t>共计设计出稿21页（5页为赠送）</t>
    <phoneticPr fontId="3" type="noConversion"/>
  </si>
  <si>
    <t>Y</t>
    <phoneticPr fontId="3" type="noConversion"/>
  </si>
  <si>
    <t>Gala dinner*1、Plenary*1、sports meet*10</t>
    <phoneticPr fontId="3" type="noConversion"/>
  </si>
  <si>
    <t>施维雅结算明细-制作搭建</t>
    <phoneticPr fontId="3" type="noConversion"/>
  </si>
  <si>
    <t>主舞台两侧
电磁锁配套装置 线，布槽</t>
    <phoneticPr fontId="29" type="noConversion"/>
  </si>
  <si>
    <t>臂贴</t>
    <phoneticPr fontId="3" type="noConversion"/>
  </si>
  <si>
    <t>7CM*5CM</t>
    <phoneticPr fontId="3" type="noConversion"/>
  </si>
  <si>
    <t>遮挡</t>
    <phoneticPr fontId="3" type="noConversion"/>
  </si>
  <si>
    <t>Plenary session</t>
    <phoneticPr fontId="3" type="noConversion"/>
  </si>
  <si>
    <t>Plenary session</t>
    <phoneticPr fontId="3" type="noConversion"/>
  </si>
  <si>
    <t>平方</t>
    <phoneticPr fontId="3" type="noConversion"/>
  </si>
  <si>
    <t>Y</t>
    <phoneticPr fontId="3" type="noConversion"/>
  </si>
  <si>
    <t>雷亚架遮挡+黑丝绒+遮光布</t>
    <phoneticPr fontId="3" type="noConversion"/>
  </si>
  <si>
    <t>背部钢架支撑
（25m+13m）*3.5m/2套</t>
    <phoneticPr fontId="3" type="noConversion"/>
  </si>
  <si>
    <t>复仇者联盟DR服装</t>
    <phoneticPr fontId="3" type="noConversion"/>
  </si>
  <si>
    <t>Y</t>
    <phoneticPr fontId="3" type="noConversion"/>
  </si>
  <si>
    <t>晚宴礼品</t>
    <phoneticPr fontId="3" type="noConversion"/>
  </si>
  <si>
    <t>澳门特产小吃</t>
    <phoneticPr fontId="3" type="noConversion"/>
  </si>
  <si>
    <t>奖品</t>
    <phoneticPr fontId="3" type="noConversion"/>
  </si>
  <si>
    <t>北京采访录制</t>
    <phoneticPr fontId="3" type="noConversion"/>
  </si>
  <si>
    <t>服务费
Service Fee</t>
    <phoneticPr fontId="3" type="noConversion"/>
  </si>
  <si>
    <t>搭建制作总计(不含服务费和税费)：</t>
    <phoneticPr fontId="3" type="noConversion"/>
  </si>
  <si>
    <t>搭建制作总计(不含服务费和税费)：</t>
    <phoneticPr fontId="3" type="noConversion"/>
  </si>
  <si>
    <t>游戏兑换区</t>
    <phoneticPr fontId="3" type="noConversion"/>
  </si>
  <si>
    <t>（3m*4m）2套</t>
    <phoneticPr fontId="3" type="noConversion"/>
  </si>
  <si>
    <t>钢架结构</t>
    <phoneticPr fontId="3" type="noConversion"/>
  </si>
  <si>
    <t>龙卷风</t>
    <phoneticPr fontId="3" type="noConversion"/>
  </si>
  <si>
    <t>大型娱乐设备</t>
    <phoneticPr fontId="3" type="noConversion"/>
  </si>
  <si>
    <t>娱乐设备</t>
    <phoneticPr fontId="3" type="noConversion"/>
  </si>
  <si>
    <t>Y</t>
    <phoneticPr fontId="3" type="noConversion"/>
  </si>
  <si>
    <t>新增</t>
    <phoneticPr fontId="3" type="noConversion"/>
  </si>
  <si>
    <t>采购</t>
    <phoneticPr fontId="3" type="noConversion"/>
  </si>
  <si>
    <t>采购</t>
    <phoneticPr fontId="3" type="noConversion"/>
  </si>
  <si>
    <t>真人跳一跳</t>
    <phoneticPr fontId="3" type="noConversion"/>
  </si>
  <si>
    <t>增加400件</t>
    <phoneticPr fontId="3" type="noConversion"/>
  </si>
  <si>
    <t>开模费500元，每块200元，平均每块250元</t>
    <phoneticPr fontId="3" type="noConversion"/>
  </si>
  <si>
    <t>视频总计(不含服务费和税费):</t>
    <phoneticPr fontId="3" type="noConversion"/>
  </si>
  <si>
    <t>视频总计(不含服务费和税费):</t>
    <phoneticPr fontId="3" type="noConversion"/>
  </si>
  <si>
    <t>特效制作</t>
    <phoneticPr fontId="3" type="noConversion"/>
  </si>
  <si>
    <t>主屏</t>
    <phoneticPr fontId="3" type="noConversion"/>
  </si>
  <si>
    <t>披风</t>
    <phoneticPr fontId="3" type="noConversion"/>
  </si>
  <si>
    <t>各环节把控*2人*6天</t>
    <phoneticPr fontId="3" type="noConversion"/>
  </si>
  <si>
    <t>施维雅结算明细-视频制作</t>
    <phoneticPr fontId="3" type="noConversion"/>
  </si>
  <si>
    <t>画面</t>
    <phoneticPr fontId="3" type="noConversion"/>
  </si>
  <si>
    <t>真人跳一跳&amp;电动装置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</si>
</sst>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);[Red]\(0.00\)"/>
    <numFmt numFmtId="181" formatCode="0.00_ "/>
    <numFmt numFmtId="182" formatCode="_ &quot;¥&quot;* #,##0.00_ ;_ &quot;¥&quot;* \-#,##0.00_ ;_ &quot;¥&quot;* \-??_ ;_ @_ "/>
    <numFmt numFmtId="183" formatCode="0_);[Red]\(0\)"/>
  </numFmts>
  <fonts count="36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b/>
      <sz val="14"/>
      <name val="微软雅黑"/>
      <family val="3"/>
      <charset val="134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b/>
      <sz val="9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9"/>
      <name val="Verdana"/>
      <family val="2"/>
    </font>
    <font>
      <b/>
      <sz val="11"/>
      <color rgb="FFFF0000"/>
      <name val="微软雅黑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FF0000"/>
      <name val="微软雅黑"/>
      <family val="3"/>
      <charset val="134"/>
    </font>
    <font>
      <sz val="9"/>
      <color theme="1"/>
      <name val="微软雅黑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FF8A"/>
        <bgColor indexed="64"/>
      </patternFill>
    </fill>
    <fill>
      <patternFill patternType="solid">
        <fgColor rgb="FF477DC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FFF4"/>
        <bgColor indexed="64"/>
      </patternFill>
    </fill>
    <fill>
      <patternFill patternType="solid">
        <fgColor rgb="FF3DFFFC"/>
        <bgColor indexed="64"/>
      </patternFill>
    </fill>
    <fill>
      <patternFill patternType="solid">
        <fgColor rgb="FF67D9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AFFFF"/>
        <bgColor indexed="64"/>
      </patternFill>
    </fill>
    <fill>
      <patternFill patternType="solid">
        <fgColor rgb="FF80FFF5"/>
        <bgColor indexed="64"/>
      </patternFill>
    </fill>
    <fill>
      <patternFill patternType="solid">
        <fgColor rgb="FF4FFD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096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6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10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5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/>
    <xf numFmtId="0" fontId="15" fillId="2" borderId="0" xfId="0" applyFont="1" applyFill="1" applyProtection="1"/>
    <xf numFmtId="0" fontId="15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center"/>
    </xf>
    <xf numFmtId="0" fontId="15" fillId="2" borderId="0" xfId="0" applyFont="1" applyFill="1" applyAlignment="1"/>
    <xf numFmtId="0" fontId="16" fillId="2" borderId="0" xfId="0" applyFont="1" applyFill="1" applyAlignment="1" applyProtection="1"/>
    <xf numFmtId="0" fontId="16" fillId="2" borderId="0" xfId="0" applyFont="1" applyFill="1" applyProtection="1"/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right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5" fillId="0" borderId="0" xfId="0" applyFont="1" applyProtection="1"/>
    <xf numFmtId="0" fontId="17" fillId="2" borderId="1" xfId="0" applyFont="1" applyFill="1" applyBorder="1" applyAlignment="1" applyProtection="1">
      <alignment vertical="center" wrapText="1"/>
    </xf>
    <xf numFmtId="0" fontId="17" fillId="2" borderId="5" xfId="0" applyFont="1" applyFill="1" applyBorder="1" applyAlignment="1" applyProtection="1">
      <alignment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vertical="center" wrapText="1"/>
    </xf>
    <xf numFmtId="0" fontId="17" fillId="0" borderId="7" xfId="0" applyFont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vertical="center" wrapText="1"/>
      <protection locked="0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 wrapText="1"/>
    </xf>
    <xf numFmtId="0" fontId="17" fillId="0" borderId="7" xfId="0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11" borderId="2" xfId="0" applyFont="1" applyFill="1" applyBorder="1" applyAlignment="1" applyProtection="1">
      <alignment vertical="center" wrapText="1"/>
      <protection locked="0"/>
    </xf>
    <xf numFmtId="0" fontId="17" fillId="11" borderId="3" xfId="0" applyFont="1" applyFill="1" applyBorder="1" applyAlignment="1" applyProtection="1">
      <alignment vertical="center" wrapText="1"/>
      <protection locked="0"/>
    </xf>
    <xf numFmtId="0" fontId="17" fillId="11" borderId="2" xfId="0" applyFont="1" applyFill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 applyProtection="1">
      <alignment vertical="center" wrapText="1"/>
      <protection locked="0"/>
    </xf>
    <xf numFmtId="10" fontId="15" fillId="8" borderId="3" xfId="0" applyNumberFormat="1" applyFont="1" applyFill="1" applyBorder="1" applyAlignment="1" applyProtection="1">
      <alignment vertical="center" wrapText="1"/>
    </xf>
    <xf numFmtId="10" fontId="15" fillId="8" borderId="5" xfId="0" applyNumberFormat="1" applyFont="1" applyFill="1" applyBorder="1" applyAlignment="1" applyProtection="1">
      <alignment vertical="center" wrapText="1"/>
    </xf>
    <xf numFmtId="0" fontId="15" fillId="0" borderId="0" xfId="0" applyFont="1" applyProtection="1">
      <protection locked="0"/>
    </xf>
    <xf numFmtId="0" fontId="17" fillId="9" borderId="4" xfId="0" applyFont="1" applyFill="1" applyBorder="1" applyAlignment="1" applyProtection="1">
      <alignment vertical="center"/>
    </xf>
    <xf numFmtId="0" fontId="17" fillId="9" borderId="10" xfId="0" applyFont="1" applyFill="1" applyBorder="1" applyAlignment="1" applyProtection="1">
      <alignment vertical="center"/>
    </xf>
    <xf numFmtId="10" fontId="17" fillId="11" borderId="2" xfId="0" applyNumberFormat="1" applyFont="1" applyFill="1" applyBorder="1" applyAlignment="1" applyProtection="1">
      <alignment vertical="center" wrapText="1"/>
    </xf>
    <xf numFmtId="10" fontId="17" fillId="11" borderId="3" xfId="0" applyNumberFormat="1" applyFont="1" applyFill="1" applyBorder="1" applyAlignment="1" applyProtection="1">
      <alignment vertical="center" wrapText="1"/>
    </xf>
    <xf numFmtId="10" fontId="17" fillId="11" borderId="5" xfId="0" applyNumberFormat="1" applyFont="1" applyFill="1" applyBorder="1" applyAlignment="1" applyProtection="1">
      <alignment vertical="center" wrapText="1"/>
    </xf>
    <xf numFmtId="9" fontId="17" fillId="11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/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7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10" fontId="20" fillId="0" borderId="1" xfId="0" applyNumberFormat="1" applyFont="1" applyFill="1" applyBorder="1" applyAlignment="1" applyProtection="1">
      <alignment horizontal="center" vertical="center"/>
      <protection locked="0"/>
    </xf>
    <xf numFmtId="10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/>
    <xf numFmtId="0" fontId="20" fillId="2" borderId="0" xfId="0" applyFont="1" applyFill="1"/>
    <xf numFmtId="0" fontId="23" fillId="2" borderId="0" xfId="0" applyFont="1" applyFill="1" applyBorder="1" applyAlignment="1" applyProtection="1"/>
    <xf numFmtId="0" fontId="20" fillId="2" borderId="0" xfId="0" applyFont="1" applyFill="1" applyBorder="1" applyProtection="1"/>
    <xf numFmtId="0" fontId="20" fillId="2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vertical="center" wrapText="1"/>
    </xf>
    <xf numFmtId="0" fontId="20" fillId="0" borderId="0" xfId="0" applyFont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22" fillId="0" borderId="0" xfId="0" applyFont="1" applyBorder="1" applyAlignment="1" applyProtection="1">
      <alignment vertical="center" wrapText="1"/>
    </xf>
    <xf numFmtId="176" fontId="19" fillId="0" borderId="0" xfId="10" applyFont="1" applyFill="1" applyBorder="1" applyAlignment="1" applyProtection="1">
      <alignment vertical="center" wrapText="1"/>
    </xf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0" fillId="0" borderId="0" xfId="0" applyFont="1" applyAlignment="1"/>
    <xf numFmtId="0" fontId="20" fillId="0" borderId="0" xfId="0" applyFont="1"/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wrapText="1"/>
    </xf>
    <xf numFmtId="0" fontId="20" fillId="3" borderId="2" xfId="0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" xfId="0" applyFont="1" applyFill="1" applyBorder="1" applyAlignment="1" applyProtection="1">
      <protection locked="0"/>
    </xf>
    <xf numFmtId="0" fontId="20" fillId="0" borderId="4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0" fillId="8" borderId="1" xfId="0" applyFont="1" applyFill="1" applyBorder="1" applyAlignment="1">
      <alignment horizontal="right"/>
    </xf>
    <xf numFmtId="10" fontId="19" fillId="13" borderId="1" xfId="0" applyNumberFormat="1" applyFont="1" applyFill="1" applyBorder="1" applyAlignment="1" applyProtection="1">
      <alignment horizontal="right" vertical="center" wrapText="1"/>
      <protection locked="0"/>
    </xf>
    <xf numFmtId="9" fontId="19" fillId="6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/>
    <xf numFmtId="0" fontId="20" fillId="0" borderId="0" xfId="0" applyFont="1" applyProtection="1">
      <protection locked="0"/>
    </xf>
    <xf numFmtId="0" fontId="20" fillId="0" borderId="0" xfId="0" applyFont="1" applyProtection="1"/>
    <xf numFmtId="0" fontId="24" fillId="0" borderId="0" xfId="0" applyFont="1" applyAlignment="1" applyProtection="1">
      <alignment wrapText="1"/>
    </xf>
    <xf numFmtId="0" fontId="19" fillId="0" borderId="0" xfId="0" applyFont="1" applyAlignment="1" applyProtection="1">
      <alignment wrapText="1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40" fontId="17" fillId="1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/>
    </xf>
    <xf numFmtId="180" fontId="16" fillId="3" borderId="5" xfId="0" applyNumberFormat="1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0" fillId="0" borderId="1" xfId="0" applyFont="1" applyBorder="1" applyAlignment="1" applyProtection="1"/>
    <xf numFmtId="180" fontId="17" fillId="3" borderId="5" xfId="0" applyNumberFormat="1" applyFont="1" applyFill="1" applyBorder="1" applyAlignment="1" applyProtection="1">
      <alignment horizontal="center" wrapText="1"/>
    </xf>
    <xf numFmtId="180" fontId="20" fillId="0" borderId="0" xfId="0" applyNumberFormat="1" applyFont="1" applyProtection="1"/>
    <xf numFmtId="180" fontId="24" fillId="0" borderId="5" xfId="75" applyNumberFormat="1" applyFont="1" applyFill="1" applyBorder="1" applyAlignment="1" applyProtection="1">
      <alignment horizontal="center" wrapText="1"/>
    </xf>
    <xf numFmtId="180" fontId="16" fillId="0" borderId="1" xfId="75" applyNumberFormat="1" applyFont="1" applyFill="1" applyBorder="1" applyAlignment="1" applyProtection="1">
      <alignment horizontal="left" wrapText="1"/>
    </xf>
    <xf numFmtId="0" fontId="20" fillId="0" borderId="1" xfId="0" applyFont="1" applyBorder="1" applyProtection="1"/>
    <xf numFmtId="0" fontId="20" fillId="0" borderId="1" xfId="0" applyFont="1" applyBorder="1" applyAlignment="1" applyProtection="1">
      <protection locked="0"/>
    </xf>
    <xf numFmtId="0" fontId="20" fillId="12" borderId="5" xfId="0" applyFont="1" applyFill="1" applyBorder="1" applyAlignment="1" applyProtection="1">
      <alignment horizontal="right"/>
    </xf>
    <xf numFmtId="0" fontId="20" fillId="12" borderId="1" xfId="0" applyFont="1" applyFill="1" applyBorder="1" applyAlignment="1" applyProtection="1">
      <alignment horizontal="center"/>
    </xf>
    <xf numFmtId="0" fontId="20" fillId="0" borderId="0" xfId="0" applyFont="1" applyAlignment="1" applyProtection="1">
      <protection locked="0"/>
    </xf>
    <xf numFmtId="0" fontId="22" fillId="0" borderId="0" xfId="0" applyFont="1" applyProtection="1"/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11" borderId="3" xfId="0" applyFont="1" applyFill="1" applyBorder="1" applyAlignment="1" applyProtection="1">
      <alignment horizontal="center" vertical="center" wrapText="1"/>
      <protection locked="0"/>
    </xf>
    <xf numFmtId="10" fontId="15" fillId="8" borderId="3" xfId="0" applyNumberFormat="1" applyFont="1" applyFill="1" applyBorder="1" applyAlignment="1" applyProtection="1">
      <alignment horizontal="center" vertical="center" wrapText="1"/>
    </xf>
    <xf numFmtId="0" fontId="17" fillId="9" borderId="10" xfId="0" applyFont="1" applyFill="1" applyBorder="1" applyAlignment="1" applyProtection="1">
      <alignment horizontal="center" vertical="center"/>
    </xf>
    <xf numFmtId="10" fontId="17" fillId="11" borderId="3" xfId="0" applyNumberFormat="1" applyFont="1" applyFill="1" applyBorder="1" applyAlignment="1" applyProtection="1">
      <alignment horizontal="center" vertical="center" wrapText="1"/>
    </xf>
    <xf numFmtId="181" fontId="15" fillId="11" borderId="1" xfId="0" applyNumberFormat="1" applyFont="1" applyFill="1" applyBorder="1" applyAlignment="1" applyProtection="1">
      <alignment horizontal="center" vertical="center"/>
    </xf>
    <xf numFmtId="181" fontId="15" fillId="13" borderId="1" xfId="0" applyNumberFormat="1" applyFont="1" applyFill="1" applyBorder="1" applyAlignment="1" applyProtection="1">
      <alignment horizontal="center" vertical="center"/>
    </xf>
    <xf numFmtId="181" fontId="15" fillId="9" borderId="1" xfId="0" applyNumberFormat="1" applyFont="1" applyFill="1" applyBorder="1" applyAlignment="1" applyProtection="1">
      <alignment horizontal="center" vertical="center"/>
    </xf>
    <xf numFmtId="181" fontId="20" fillId="9" borderId="1" xfId="0" applyNumberFormat="1" applyFont="1" applyFill="1" applyBorder="1" applyAlignment="1" applyProtection="1">
      <alignment horizontal="center" vertical="center"/>
    </xf>
    <xf numFmtId="181" fontId="19" fillId="14" borderId="1" xfId="0" applyNumberFormat="1" applyFont="1" applyFill="1" applyBorder="1" applyAlignment="1" applyProtection="1">
      <alignment horizontal="center" vertical="center" wrapText="1"/>
    </xf>
    <xf numFmtId="18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181" fontId="20" fillId="8" borderId="1" xfId="0" applyNumberFormat="1" applyFont="1" applyFill="1" applyBorder="1" applyAlignment="1" applyProtection="1">
      <alignment horizontal="center" vertical="center"/>
    </xf>
    <xf numFmtId="181" fontId="20" fillId="6" borderId="1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vertical="center" wrapText="1"/>
    </xf>
    <xf numFmtId="0" fontId="19" fillId="0" borderId="5" xfId="0" applyFont="1" applyBorder="1" applyAlignment="1" applyProtection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181" fontId="15" fillId="0" borderId="0" xfId="0" applyNumberFormat="1" applyFont="1" applyProtection="1">
      <protection locked="0"/>
    </xf>
    <xf numFmtId="180" fontId="20" fillId="0" borderId="0" xfId="0" applyNumberFormat="1" applyFont="1" applyProtection="1">
      <protection locked="0"/>
    </xf>
    <xf numFmtId="176" fontId="20" fillId="0" borderId="0" xfId="0" applyNumberFormat="1" applyFont="1" applyProtection="1">
      <protection locked="0"/>
    </xf>
    <xf numFmtId="10" fontId="20" fillId="8" borderId="2" xfId="0" applyNumberFormat="1" applyFont="1" applyFill="1" applyBorder="1" applyAlignment="1" applyProtection="1">
      <alignment horizontal="right" vertical="center" wrapText="1"/>
    </xf>
    <xf numFmtId="0" fontId="0" fillId="0" borderId="0" xfId="0" pivotButton="1"/>
    <xf numFmtId="176" fontId="0" fillId="0" borderId="0" xfId="0" applyNumberFormat="1"/>
    <xf numFmtId="0" fontId="30" fillId="3" borderId="1" xfId="0" applyFont="1" applyFill="1" applyBorder="1" applyAlignment="1" applyProtection="1">
      <alignment horizontal="left" vertical="center" wrapText="1"/>
    </xf>
    <xf numFmtId="176" fontId="15" fillId="3" borderId="1" xfId="10" applyFont="1" applyFill="1" applyBorder="1" applyAlignment="1" applyProtection="1">
      <alignment horizontal="left" vertical="center" wrapText="1"/>
    </xf>
    <xf numFmtId="1" fontId="15" fillId="0" borderId="1" xfId="64" applyNumberFormat="1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1" fontId="15" fillId="0" borderId="7" xfId="64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3" borderId="4" xfId="10" applyFont="1" applyFill="1" applyBorder="1" applyAlignment="1" applyProtection="1">
      <alignment horizontal="left" vertical="center" wrapText="1"/>
    </xf>
    <xf numFmtId="1" fontId="15" fillId="0" borderId="14" xfId="64" applyNumberFormat="1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1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Alignment="1">
      <alignment horizontal="left" vertical="center"/>
    </xf>
    <xf numFmtId="1" fontId="15" fillId="2" borderId="7" xfId="64" applyNumberFormat="1" applyFont="1" applyFill="1" applyBorder="1" applyAlignment="1" applyProtection="1">
      <alignment horizontal="left" vertical="center" wrapText="1"/>
    </xf>
    <xf numFmtId="1" fontId="15" fillId="2" borderId="4" xfId="64" applyNumberFormat="1" applyFont="1" applyFill="1" applyBorder="1" applyAlignment="1" applyProtection="1">
      <alignment horizontal="left" vertical="center" wrapText="1"/>
    </xf>
    <xf numFmtId="1" fontId="15" fillId="2" borderId="1" xfId="64" applyNumberFormat="1" applyFont="1" applyFill="1" applyBorder="1" applyAlignment="1" applyProtection="1">
      <alignment horizontal="left" vertical="center" wrapText="1"/>
    </xf>
    <xf numFmtId="1" fontId="15" fillId="2" borderId="8" xfId="64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left" vertical="center"/>
    </xf>
    <xf numFmtId="1" fontId="15" fillId="0" borderId="2" xfId="64" applyNumberFormat="1" applyFont="1" applyFill="1" applyBorder="1" applyAlignment="1" applyProtection="1">
      <alignment horizontal="left" vertical="center" wrapText="1"/>
    </xf>
    <xf numFmtId="1" fontId="15" fillId="0" borderId="5" xfId="64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1" fontId="15" fillId="0" borderId="3" xfId="64" applyNumberFormat="1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180" fontId="15" fillId="0" borderId="5" xfId="1274" applyNumberFormat="1" applyFont="1" applyFill="1" applyBorder="1" applyAlignment="1" applyProtection="1">
      <alignment horizontal="left" vertical="center"/>
    </xf>
    <xf numFmtId="0" fontId="15" fillId="0" borderId="7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5" fillId="6" borderId="0" xfId="0" applyFont="1" applyFill="1" applyAlignment="1">
      <alignment horizontal="left" vertical="center"/>
    </xf>
    <xf numFmtId="181" fontId="15" fillId="13" borderId="1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 vertical="center" wrapText="1"/>
    </xf>
    <xf numFmtId="181" fontId="15" fillId="9" borderId="1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181" fontId="15" fillId="6" borderId="5" xfId="0" applyNumberFormat="1" applyFont="1" applyFill="1" applyBorder="1" applyAlignment="1" applyProtection="1">
      <alignment horizontal="left" vertical="center"/>
    </xf>
    <xf numFmtId="1" fontId="15" fillId="2" borderId="14" xfId="64" applyNumberFormat="1" applyFont="1" applyFill="1" applyBorder="1" applyAlignment="1" applyProtection="1">
      <alignment horizontal="left" vertical="center" wrapText="1"/>
    </xf>
    <xf numFmtId="1" fontId="15" fillId="2" borderId="2" xfId="64" applyNumberFormat="1" applyFont="1" applyFill="1" applyBorder="1" applyAlignment="1" applyProtection="1">
      <alignment horizontal="left" vertical="center" wrapText="1"/>
    </xf>
    <xf numFmtId="1" fontId="15" fillId="2" borderId="5" xfId="64" applyNumberFormat="1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/>
      <protection locked="0"/>
    </xf>
    <xf numFmtId="58" fontId="15" fillId="2" borderId="5" xfId="64" applyNumberFormat="1" applyFont="1" applyFill="1" applyBorder="1" applyAlignment="1" applyProtection="1">
      <alignment horizontal="left" vertical="center" wrapText="1"/>
    </xf>
    <xf numFmtId="0" fontId="15" fillId="2" borderId="5" xfId="64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/>
      <protection locked="0"/>
    </xf>
    <xf numFmtId="1" fontId="15" fillId="16" borderId="2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left" vertical="center" wrapText="1"/>
    </xf>
    <xf numFmtId="0" fontId="20" fillId="2" borderId="2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0" fillId="2" borderId="5" xfId="0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</xf>
    <xf numFmtId="1" fontId="15" fillId="2" borderId="3" xfId="64" applyNumberFormat="1" applyFont="1" applyFill="1" applyBorder="1" applyAlignment="1" applyProtection="1">
      <alignment horizontal="left" vertical="center" wrapText="1"/>
    </xf>
    <xf numFmtId="176" fontId="15" fillId="2" borderId="2" xfId="10" applyFont="1" applyFill="1" applyBorder="1" applyAlignment="1" applyProtection="1">
      <alignment horizontal="left" vertical="center" wrapText="1"/>
    </xf>
    <xf numFmtId="176" fontId="15" fillId="2" borderId="1" xfId="10" applyFont="1" applyFill="1" applyBorder="1" applyAlignment="1" applyProtection="1">
      <alignment horizontal="left" vertical="center" wrapText="1"/>
    </xf>
    <xf numFmtId="0" fontId="15" fillId="2" borderId="7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183" fontId="15" fillId="2" borderId="1" xfId="1936" applyNumberFormat="1" applyFont="1" applyFill="1" applyBorder="1" applyAlignment="1">
      <alignment horizontal="left" vertical="center"/>
    </xf>
    <xf numFmtId="0" fontId="15" fillId="2" borderId="1" xfId="1936" applyFont="1" applyFill="1" applyBorder="1" applyAlignment="1" applyProtection="1">
      <alignment horizontal="left" vertical="center" wrapText="1"/>
      <protection locked="0"/>
    </xf>
    <xf numFmtId="0" fontId="15" fillId="2" borderId="1" xfId="513" applyFont="1" applyFill="1" applyBorder="1" applyAlignment="1">
      <alignment horizontal="left" vertical="center" wrapText="1"/>
    </xf>
    <xf numFmtId="183" fontId="15" fillId="2" borderId="7" xfId="1936" applyNumberFormat="1" applyFont="1" applyFill="1" applyBorder="1" applyAlignment="1">
      <alignment horizontal="left" vertical="center"/>
    </xf>
    <xf numFmtId="0" fontId="15" fillId="2" borderId="7" xfId="513" applyFont="1" applyFill="1" applyBorder="1" applyAlignment="1">
      <alignment horizontal="left" vertical="center" wrapText="1"/>
    </xf>
    <xf numFmtId="0" fontId="15" fillId="2" borderId="7" xfId="1937" applyFont="1" applyFill="1" applyBorder="1" applyAlignment="1">
      <alignment horizontal="left" vertical="center" wrapText="1"/>
    </xf>
    <xf numFmtId="49" fontId="31" fillId="2" borderId="17" xfId="0" applyNumberFormat="1" applyFont="1" applyFill="1" applyBorder="1" applyAlignment="1">
      <alignment horizontal="left" vertical="center" wrapText="1"/>
    </xf>
    <xf numFmtId="0" fontId="15" fillId="2" borderId="16" xfId="1937" applyFont="1" applyFill="1" applyBorder="1" applyAlignment="1">
      <alignment horizontal="left" vertical="center" wrapText="1"/>
    </xf>
    <xf numFmtId="0" fontId="15" fillId="2" borderId="1" xfId="1937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left" vertical="center" wrapText="1"/>
    </xf>
    <xf numFmtId="183" fontId="15" fillId="2" borderId="1" xfId="1936" applyNumberFormat="1" applyFont="1" applyFill="1" applyBorder="1" applyAlignment="1" applyProtection="1">
      <alignment horizontal="left" vertical="center"/>
    </xf>
    <xf numFmtId="183" fontId="15" fillId="2" borderId="1" xfId="250" applyNumberFormat="1" applyFont="1" applyFill="1" applyBorder="1" applyAlignment="1">
      <alignment horizontal="left" vertical="center"/>
    </xf>
    <xf numFmtId="0" fontId="15" fillId="2" borderId="1" xfId="1936" applyFont="1" applyFill="1" applyBorder="1" applyAlignment="1">
      <alignment horizontal="left" vertical="center" wrapText="1"/>
    </xf>
    <xf numFmtId="0" fontId="15" fillId="2" borderId="1" xfId="1936" applyFont="1" applyFill="1" applyBorder="1" applyAlignment="1" applyProtection="1">
      <alignment horizontal="left" vertical="center" wrapText="1"/>
    </xf>
    <xf numFmtId="0" fontId="15" fillId="2" borderId="1" xfId="1040" applyFont="1" applyFill="1" applyBorder="1" applyAlignment="1">
      <alignment horizontal="left" vertical="center" wrapText="1" shrinkToFit="1"/>
    </xf>
    <xf numFmtId="0" fontId="15" fillId="2" borderId="1" xfId="1040" applyFont="1" applyFill="1" applyBorder="1" applyAlignment="1">
      <alignment horizontal="left" vertical="center"/>
    </xf>
    <xf numFmtId="0" fontId="15" fillId="2" borderId="1" xfId="1040" applyFont="1" applyFill="1" applyBorder="1" applyAlignment="1">
      <alignment horizontal="left" vertical="center" wrapText="1"/>
    </xf>
    <xf numFmtId="0" fontId="15" fillId="0" borderId="1" xfId="1040" applyFont="1" applyFill="1" applyBorder="1" applyAlignment="1">
      <alignment horizontal="left" vertical="center"/>
    </xf>
    <xf numFmtId="182" fontId="32" fillId="15" borderId="2" xfId="0" applyNumberFormat="1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1" xfId="1938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6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81" fontId="15" fillId="11" borderId="1" xfId="0" applyNumberFormat="1" applyFont="1" applyFill="1" applyBorder="1" applyAlignment="1" applyProtection="1">
      <alignment horizontal="left" vertical="center" wrapText="1"/>
    </xf>
    <xf numFmtId="181" fontId="15" fillId="11" borderId="1" xfId="0" applyNumberFormat="1" applyFont="1" applyFill="1" applyBorder="1" applyAlignment="1" applyProtection="1">
      <alignment horizontal="left" vertical="center"/>
      <protection locked="0"/>
    </xf>
    <xf numFmtId="10" fontId="15" fillId="13" borderId="1" xfId="0" applyNumberFormat="1" applyFont="1" applyFill="1" applyBorder="1" applyAlignment="1" applyProtection="1">
      <alignment horizontal="left" vertical="center" wrapText="1"/>
      <protection locked="0"/>
    </xf>
    <xf numFmtId="9" fontId="15" fillId="6" borderId="1" xfId="0" applyNumberFormat="1" applyFont="1" applyFill="1" applyBorder="1" applyAlignment="1" applyProtection="1">
      <alignment horizontal="left" vertical="center"/>
      <protection locked="0"/>
    </xf>
    <xf numFmtId="0" fontId="3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2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12" borderId="5" xfId="0" applyFont="1" applyFill="1" applyBorder="1" applyAlignment="1" applyProtection="1">
      <alignment horizontal="right"/>
    </xf>
    <xf numFmtId="0" fontId="23" fillId="0" borderId="0" xfId="0" applyFont="1" applyAlignment="1" applyProtection="1">
      <alignment horizontal="center"/>
    </xf>
    <xf numFmtId="0" fontId="16" fillId="0" borderId="11" xfId="0" applyFont="1" applyBorder="1" applyAlignment="1" applyProtection="1">
      <alignment horizontal="center" wrapText="1"/>
      <protection locked="0"/>
    </xf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24" fillId="0" borderId="2" xfId="75" applyFont="1" applyFill="1" applyBorder="1" applyAlignment="1" applyProtection="1">
      <alignment horizontal="center" wrapText="1"/>
    </xf>
    <xf numFmtId="0" fontId="24" fillId="0" borderId="3" xfId="75" applyFont="1" applyFill="1" applyBorder="1" applyAlignment="1" applyProtection="1">
      <alignment horizontal="center" wrapText="1"/>
    </xf>
    <xf numFmtId="0" fontId="24" fillId="0" borderId="5" xfId="75" applyFont="1" applyFill="1" applyBorder="1" applyAlignment="1" applyProtection="1">
      <alignment horizontal="center" wrapText="1"/>
    </xf>
    <xf numFmtId="0" fontId="20" fillId="12" borderId="2" xfId="0" applyFont="1" applyFill="1" applyBorder="1" applyAlignment="1" applyProtection="1">
      <alignment horizontal="right"/>
    </xf>
    <xf numFmtId="0" fontId="20" fillId="12" borderId="5" xfId="0" applyFont="1" applyFill="1" applyBorder="1" applyAlignment="1" applyProtection="1">
      <alignment horizontal="right"/>
    </xf>
    <xf numFmtId="0" fontId="16" fillId="3" borderId="2" xfId="0" applyFont="1" applyFill="1" applyBorder="1" applyAlignment="1" applyProtection="1">
      <alignment horizontal="center" wrapText="1"/>
    </xf>
    <xf numFmtId="0" fontId="16" fillId="3" borderId="5" xfId="0" applyFont="1" applyFill="1" applyBorder="1" applyAlignment="1" applyProtection="1">
      <alignment horizontal="center" wrapText="1"/>
    </xf>
    <xf numFmtId="0" fontId="17" fillId="3" borderId="2" xfId="0" applyFont="1" applyFill="1" applyBorder="1" applyAlignment="1" applyProtection="1">
      <alignment horizontal="center" wrapText="1"/>
    </xf>
    <xf numFmtId="0" fontId="17" fillId="3" borderId="5" xfId="0" applyFont="1" applyFill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10" fontId="15" fillId="8" borderId="1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left" vertical="center" wrapText="1"/>
    </xf>
    <xf numFmtId="0" fontId="15" fillId="2" borderId="15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left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20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4" xfId="0" applyNumberFormat="1" applyFont="1" applyFill="1" applyBorder="1" applyAlignment="1" applyProtection="1">
      <alignment horizontal="left" vertical="center" wrapText="1"/>
      <protection locked="0"/>
    </xf>
    <xf numFmtId="10" fontId="15" fillId="6" borderId="0" xfId="0" applyNumberFormat="1" applyFont="1" applyFill="1" applyBorder="1" applyAlignment="1" applyProtection="1">
      <alignment horizontal="left" vertical="center" wrapText="1"/>
    </xf>
    <xf numFmtId="10" fontId="15" fillId="6" borderId="13" xfId="0" applyNumberFormat="1" applyFont="1" applyFill="1" applyBorder="1" applyAlignment="1" applyProtection="1">
      <alignment horizontal="left" vertical="center" wrapText="1"/>
    </xf>
    <xf numFmtId="0" fontId="15" fillId="9" borderId="10" xfId="0" applyFont="1" applyFill="1" applyBorder="1" applyAlignment="1" applyProtection="1">
      <alignment horizontal="left" vertical="center"/>
    </xf>
    <xf numFmtId="0" fontId="15" fillId="9" borderId="9" xfId="0" applyFont="1" applyFill="1" applyBorder="1" applyAlignment="1" applyProtection="1">
      <alignment horizontal="left" vertical="center"/>
    </xf>
    <xf numFmtId="10" fontId="15" fillId="8" borderId="2" xfId="0" applyNumberFormat="1" applyFont="1" applyFill="1" applyBorder="1" applyAlignment="1" applyProtection="1">
      <alignment horizontal="left" vertical="center" wrapText="1"/>
    </xf>
    <xf numFmtId="10" fontId="15" fillId="8" borderId="3" xfId="0" applyNumberFormat="1" applyFont="1" applyFill="1" applyBorder="1" applyAlignment="1" applyProtection="1">
      <alignment horizontal="left" vertical="center" wrapText="1"/>
    </xf>
    <xf numFmtId="10" fontId="15" fillId="8" borderId="5" xfId="0" applyNumberFormat="1" applyFont="1" applyFill="1" applyBorder="1" applyAlignment="1" applyProtection="1">
      <alignment horizontal="left" vertical="center" wrapText="1"/>
    </xf>
    <xf numFmtId="0" fontId="15" fillId="11" borderId="2" xfId="0" applyFont="1" applyFill="1" applyBorder="1" applyAlignment="1" applyProtection="1">
      <alignment horizontal="left" vertical="center" wrapText="1"/>
      <protection locked="0"/>
    </xf>
    <xf numFmtId="0" fontId="15" fillId="11" borderId="3" xfId="0" applyFont="1" applyFill="1" applyBorder="1" applyAlignment="1" applyProtection="1">
      <alignment horizontal="left" vertical="center" wrapText="1"/>
      <protection locked="0"/>
    </xf>
    <xf numFmtId="0" fontId="15" fillId="11" borderId="5" xfId="0" applyFont="1" applyFill="1" applyBorder="1" applyAlignment="1" applyProtection="1">
      <alignment horizontal="left" vertical="center" wrapText="1"/>
      <protection locked="0"/>
    </xf>
    <xf numFmtId="0" fontId="15" fillId="11" borderId="2" xfId="0" applyFont="1" applyFill="1" applyBorder="1" applyAlignment="1" applyProtection="1">
      <alignment horizontal="left" vertical="center"/>
    </xf>
    <xf numFmtId="0" fontId="15" fillId="11" borderId="3" xfId="0" applyFont="1" applyFill="1" applyBorder="1" applyAlignment="1" applyProtection="1">
      <alignment horizontal="left" vertical="center"/>
    </xf>
    <xf numFmtId="0" fontId="15" fillId="11" borderId="5" xfId="0" applyFont="1" applyFill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/>
    </xf>
    <xf numFmtId="0" fontId="19" fillId="9" borderId="2" xfId="0" applyFont="1" applyFill="1" applyBorder="1" applyAlignment="1" applyProtection="1">
      <alignment horizontal="right" vertical="center"/>
    </xf>
    <xf numFmtId="0" fontId="19" fillId="9" borderId="3" xfId="0" applyFont="1" applyFill="1" applyBorder="1" applyAlignment="1" applyProtection="1">
      <alignment horizontal="right" vertical="center"/>
    </xf>
    <xf numFmtId="0" fontId="19" fillId="9" borderId="5" xfId="0" applyFont="1" applyFill="1" applyBorder="1" applyAlignment="1" applyProtection="1">
      <alignment horizontal="right" vertical="center"/>
    </xf>
    <xf numFmtId="10" fontId="19" fillId="6" borderId="2" xfId="0" applyNumberFormat="1" applyFont="1" applyFill="1" applyBorder="1" applyAlignment="1" applyProtection="1">
      <alignment horizontal="right" vertical="center" wrapText="1"/>
    </xf>
    <xf numFmtId="10" fontId="19" fillId="6" borderId="3" xfId="0" applyNumberFormat="1" applyFont="1" applyFill="1" applyBorder="1" applyAlignment="1" applyProtection="1">
      <alignment horizontal="right" vertical="center" wrapText="1"/>
    </xf>
    <xf numFmtId="10" fontId="19" fillId="6" borderId="5" xfId="0" applyNumberFormat="1" applyFont="1" applyFill="1" applyBorder="1" applyAlignment="1" applyProtection="1">
      <alignment horizontal="right" vertical="center" wrapText="1"/>
    </xf>
    <xf numFmtId="10" fontId="19" fillId="7" borderId="2" xfId="0" applyNumberFormat="1" applyFont="1" applyFill="1" applyBorder="1" applyAlignment="1" applyProtection="1">
      <alignment horizontal="right" vertical="center" wrapText="1"/>
    </xf>
    <xf numFmtId="10" fontId="19" fillId="7" borderId="3" xfId="0" applyNumberFormat="1" applyFont="1" applyFill="1" applyBorder="1" applyAlignment="1" applyProtection="1">
      <alignment horizontal="right" vertical="center" wrapText="1"/>
    </xf>
    <xf numFmtId="10" fontId="19" fillId="7" borderId="5" xfId="0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Border="1" applyAlignment="1" applyProtection="1">
      <alignment horizontal="center"/>
    </xf>
    <xf numFmtId="0" fontId="20" fillId="0" borderId="1" xfId="0" applyFont="1" applyBorder="1" applyAlignment="1">
      <alignment horizontal="center"/>
    </xf>
    <xf numFmtId="0" fontId="19" fillId="14" borderId="2" xfId="0" applyFont="1" applyFill="1" applyBorder="1" applyAlignment="1" applyProtection="1">
      <alignment horizontal="right" vertical="center" wrapText="1"/>
      <protection locked="0"/>
    </xf>
    <xf numFmtId="0" fontId="19" fillId="14" borderId="3" xfId="0" applyFont="1" applyFill="1" applyBorder="1" applyAlignment="1" applyProtection="1">
      <alignment horizontal="right" vertical="center" wrapText="1"/>
      <protection locked="0"/>
    </xf>
    <xf numFmtId="0" fontId="19" fillId="14" borderId="5" xfId="0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10" fontId="20" fillId="8" borderId="2" xfId="0" applyNumberFormat="1" applyFont="1" applyFill="1" applyBorder="1" applyAlignment="1" applyProtection="1">
      <alignment horizontal="right" vertical="center" wrapText="1"/>
    </xf>
    <xf numFmtId="10" fontId="20" fillId="8" borderId="3" xfId="0" applyNumberFormat="1" applyFont="1" applyFill="1" applyBorder="1" applyAlignment="1" applyProtection="1">
      <alignment horizontal="right" vertical="center" wrapText="1"/>
    </xf>
    <xf numFmtId="10" fontId="20" fillId="8" borderId="5" xfId="0" applyNumberFormat="1" applyFont="1" applyFill="1" applyBorder="1" applyAlignment="1" applyProtection="1">
      <alignment horizontal="right" vertical="center" wrapText="1"/>
    </xf>
    <xf numFmtId="0" fontId="17" fillId="17" borderId="5" xfId="0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 wrapText="1"/>
    </xf>
    <xf numFmtId="0" fontId="19" fillId="18" borderId="1" xfId="0" applyFont="1" applyFill="1" applyBorder="1" applyAlignment="1" applyProtection="1">
      <alignment horizontal="left" vertical="center" wrapText="1"/>
    </xf>
    <xf numFmtId="0" fontId="20" fillId="18" borderId="1" xfId="0" applyFont="1" applyFill="1" applyBorder="1" applyAlignment="1" applyProtection="1">
      <alignment horizontal="left" vertical="center" wrapText="1"/>
    </xf>
    <xf numFmtId="0" fontId="20" fillId="18" borderId="1" xfId="0" applyFont="1" applyFill="1" applyBorder="1" applyAlignment="1" applyProtection="1">
      <alignment horizontal="center" vertical="center" wrapText="1"/>
    </xf>
    <xf numFmtId="0" fontId="20" fillId="18" borderId="5" xfId="0" applyFont="1" applyFill="1" applyBorder="1" applyAlignment="1" applyProtection="1">
      <alignment horizontal="center" vertical="center" wrapText="1"/>
    </xf>
    <xf numFmtId="0" fontId="15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18" borderId="1" xfId="0" applyFont="1" applyFill="1" applyBorder="1" applyAlignment="1" applyProtection="1">
      <alignment horizontal="center" vertical="center" wrapText="1"/>
      <protection locked="0"/>
    </xf>
    <xf numFmtId="0" fontId="22" fillId="18" borderId="1" xfId="0" applyFont="1" applyFill="1" applyBorder="1" applyAlignment="1" applyProtection="1">
      <alignment vertical="center" wrapText="1"/>
      <protection locked="0"/>
    </xf>
    <xf numFmtId="0" fontId="21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18" borderId="1" xfId="0" applyFont="1" applyFill="1" applyBorder="1" applyAlignment="1" applyProtection="1">
      <alignment vertical="center" wrapText="1"/>
    </xf>
    <xf numFmtId="0" fontId="15" fillId="18" borderId="1" xfId="0" applyFont="1" applyFill="1" applyBorder="1" applyAlignment="1" applyProtection="1">
      <alignment horizontal="center" vertical="center" wrapText="1"/>
    </xf>
    <xf numFmtId="0" fontId="20" fillId="18" borderId="1" xfId="0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left" vertical="center"/>
    </xf>
    <xf numFmtId="1" fontId="15" fillId="19" borderId="7" xfId="64" applyNumberFormat="1" applyFont="1" applyFill="1" applyBorder="1" applyAlignment="1" applyProtection="1">
      <alignment horizontal="left" vertical="center" wrapText="1"/>
    </xf>
    <xf numFmtId="0" fontId="15" fillId="19" borderId="1" xfId="1040" applyFont="1" applyFill="1" applyBorder="1" applyAlignment="1">
      <alignment horizontal="left" vertical="center" wrapText="1"/>
    </xf>
    <xf numFmtId="1" fontId="15" fillId="19" borderId="1" xfId="64" applyNumberFormat="1" applyFont="1" applyFill="1" applyBorder="1" applyAlignment="1" applyProtection="1">
      <alignment horizontal="left" vertical="center" wrapText="1"/>
    </xf>
    <xf numFmtId="0" fontId="15" fillId="19" borderId="1" xfId="1040" applyFont="1" applyFill="1" applyBorder="1" applyAlignment="1">
      <alignment horizontal="left" vertical="center"/>
    </xf>
    <xf numFmtId="0" fontId="15" fillId="19" borderId="1" xfId="0" applyFont="1" applyFill="1" applyBorder="1" applyAlignment="1" applyProtection="1">
      <alignment horizontal="left" vertical="center"/>
      <protection locked="0"/>
    </xf>
    <xf numFmtId="0" fontId="15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18" borderId="1" xfId="0" applyFont="1" applyFill="1" applyBorder="1" applyAlignment="1">
      <alignment horizontal="left" vertical="center"/>
    </xf>
    <xf numFmtId="1" fontId="15" fillId="18" borderId="7" xfId="64" applyNumberFormat="1" applyFont="1" applyFill="1" applyBorder="1" applyAlignment="1" applyProtection="1">
      <alignment horizontal="left" vertical="center" wrapText="1"/>
    </xf>
    <xf numFmtId="0" fontId="15" fillId="18" borderId="1" xfId="1040" applyFont="1" applyFill="1" applyBorder="1" applyAlignment="1">
      <alignment horizontal="left" vertical="center" wrapText="1"/>
    </xf>
    <xf numFmtId="1" fontId="15" fillId="18" borderId="1" xfId="64" applyNumberFormat="1" applyFont="1" applyFill="1" applyBorder="1" applyAlignment="1" applyProtection="1">
      <alignment horizontal="left" vertical="center" wrapText="1"/>
    </xf>
    <xf numFmtId="0" fontId="15" fillId="18" borderId="1" xfId="1040" applyFont="1" applyFill="1" applyBorder="1" applyAlignment="1">
      <alignment horizontal="left" vertical="center"/>
    </xf>
    <xf numFmtId="0" fontId="15" fillId="18" borderId="1" xfId="0" applyFont="1" applyFill="1" applyBorder="1" applyAlignment="1" applyProtection="1">
      <alignment horizontal="left" vertical="center"/>
      <protection locked="0"/>
    </xf>
    <xf numFmtId="0" fontId="15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20" borderId="1" xfId="0" applyFont="1" applyFill="1" applyBorder="1" applyAlignment="1">
      <alignment horizontal="left" vertical="center"/>
    </xf>
    <xf numFmtId="1" fontId="15" fillId="20" borderId="7" xfId="64" applyNumberFormat="1" applyFont="1" applyFill="1" applyBorder="1" applyAlignment="1" applyProtection="1">
      <alignment horizontal="left" vertical="center" wrapText="1"/>
    </xf>
    <xf numFmtId="0" fontId="15" fillId="20" borderId="1" xfId="1040" applyFont="1" applyFill="1" applyBorder="1" applyAlignment="1">
      <alignment horizontal="left" vertical="center"/>
    </xf>
    <xf numFmtId="1" fontId="15" fillId="20" borderId="1" xfId="64" applyNumberFormat="1" applyFont="1" applyFill="1" applyBorder="1" applyAlignment="1" applyProtection="1">
      <alignment horizontal="left" vertical="center" wrapText="1"/>
    </xf>
    <xf numFmtId="0" fontId="15" fillId="20" borderId="1" xfId="0" applyFont="1" applyFill="1" applyBorder="1" applyAlignment="1" applyProtection="1">
      <alignment horizontal="left" vertical="center"/>
      <protection locked="0"/>
    </xf>
    <xf numFmtId="0" fontId="15" fillId="2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18" borderId="1" xfId="0" applyFont="1" applyFill="1" applyBorder="1" applyAlignment="1" applyProtection="1">
      <alignment horizontal="left" vertical="center" wrapText="1"/>
    </xf>
    <xf numFmtId="0" fontId="15" fillId="18" borderId="2" xfId="0" applyFont="1" applyFill="1" applyBorder="1" applyAlignment="1" applyProtection="1">
      <alignment horizontal="left" vertical="center" wrapText="1"/>
    </xf>
    <xf numFmtId="1" fontId="15" fillId="18" borderId="3" xfId="64" applyNumberFormat="1" applyFont="1" applyFill="1" applyBorder="1" applyAlignment="1" applyProtection="1">
      <alignment horizontal="left" vertical="center" wrapText="1"/>
    </xf>
    <xf numFmtId="1" fontId="15" fillId="18" borderId="2" xfId="64" applyNumberFormat="1" applyFont="1" applyFill="1" applyBorder="1" applyAlignment="1" applyProtection="1">
      <alignment horizontal="left" vertical="center" wrapText="1"/>
    </xf>
    <xf numFmtId="1" fontId="15" fillId="18" borderId="5" xfId="64" applyNumberFormat="1" applyFont="1" applyFill="1" applyBorder="1" applyAlignment="1" applyProtection="1">
      <alignment horizontal="left" vertical="center" wrapText="1"/>
    </xf>
    <xf numFmtId="0" fontId="15" fillId="18" borderId="7" xfId="0" applyFont="1" applyFill="1" applyBorder="1" applyAlignment="1" applyProtection="1">
      <alignment horizontal="left" vertical="center" wrapText="1"/>
    </xf>
    <xf numFmtId="1" fontId="15" fillId="18" borderId="14" xfId="64" applyNumberFormat="1" applyFont="1" applyFill="1" applyBorder="1" applyAlignment="1" applyProtection="1">
      <alignment horizontal="left" vertical="center" wrapText="1"/>
    </xf>
    <xf numFmtId="0" fontId="15" fillId="18" borderId="1" xfId="0" applyFont="1" applyFill="1" applyBorder="1" applyAlignment="1" applyProtection="1">
      <alignment horizontal="left" vertical="center"/>
    </xf>
    <xf numFmtId="0" fontId="15" fillId="21" borderId="1" xfId="0" applyFont="1" applyFill="1" applyBorder="1" applyAlignment="1">
      <alignment horizontal="left" vertical="center"/>
    </xf>
    <xf numFmtId="0" fontId="15" fillId="21" borderId="7" xfId="0" applyFont="1" applyFill="1" applyBorder="1" applyAlignment="1" applyProtection="1">
      <alignment horizontal="left" vertical="center" wrapText="1"/>
    </xf>
    <xf numFmtId="1" fontId="15" fillId="21" borderId="14" xfId="64" applyNumberFormat="1" applyFont="1" applyFill="1" applyBorder="1" applyAlignment="1" applyProtection="1">
      <alignment horizontal="left" vertical="center" wrapText="1"/>
    </xf>
    <xf numFmtId="1" fontId="15" fillId="21" borderId="2" xfId="64" applyNumberFormat="1" applyFont="1" applyFill="1" applyBorder="1" applyAlignment="1" applyProtection="1">
      <alignment horizontal="left" vertical="center" wrapText="1"/>
    </xf>
    <xf numFmtId="0" fontId="15" fillId="21" borderId="1" xfId="0" applyFont="1" applyFill="1" applyBorder="1" applyAlignment="1" applyProtection="1">
      <alignment horizontal="left" vertical="center" wrapText="1"/>
    </xf>
    <xf numFmtId="1" fontId="15" fillId="21" borderId="5" xfId="64" applyNumberFormat="1" applyFont="1" applyFill="1" applyBorder="1" applyAlignment="1" applyProtection="1">
      <alignment horizontal="left" vertical="center" wrapText="1"/>
    </xf>
    <xf numFmtId="0" fontId="15" fillId="21" borderId="1" xfId="0" applyFont="1" applyFill="1" applyBorder="1" applyAlignment="1" applyProtection="1">
      <alignment horizontal="left" vertical="center"/>
      <protection locked="0"/>
    </xf>
    <xf numFmtId="0" fontId="15" fillId="21" borderId="1" xfId="0" applyFont="1" applyFill="1" applyBorder="1" applyAlignment="1" applyProtection="1">
      <alignment horizontal="left" vertical="center"/>
    </xf>
    <xf numFmtId="0" fontId="20" fillId="21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18" borderId="1" xfId="0" applyNumberFormat="1" applyFont="1" applyFill="1" applyBorder="1" applyAlignment="1" applyProtection="1">
      <alignment horizontal="left" vertical="center" wrapText="1"/>
      <protection locked="0"/>
    </xf>
    <xf numFmtId="180" fontId="15" fillId="18" borderId="5" xfId="1274" applyNumberFormat="1" applyFont="1" applyFill="1" applyBorder="1" applyAlignment="1" applyProtection="1">
      <alignment horizontal="left" vertical="center"/>
    </xf>
    <xf numFmtId="0" fontId="17" fillId="11" borderId="3" xfId="1282" applyFont="1" applyFill="1" applyBorder="1" applyAlignment="1" applyProtection="1">
      <alignment vertical="center" wrapText="1"/>
      <protection locked="0"/>
    </xf>
    <xf numFmtId="181" fontId="19" fillId="11" borderId="1" xfId="1282" applyNumberFormat="1" applyFont="1" applyFill="1" applyBorder="1" applyAlignment="1" applyProtection="1">
      <alignment horizontal="center" vertical="center" wrapText="1"/>
    </xf>
    <xf numFmtId="181" fontId="19" fillId="11" borderId="1" xfId="1282" applyNumberFormat="1" applyFont="1" applyFill="1" applyBorder="1" applyAlignment="1" applyProtection="1">
      <alignment horizontal="center" vertical="center"/>
      <protection locked="0"/>
    </xf>
    <xf numFmtId="10" fontId="19" fillId="8" borderId="2" xfId="1282" applyNumberFormat="1" applyFont="1" applyFill="1" applyBorder="1" applyAlignment="1" applyProtection="1">
      <alignment horizontal="right" vertical="center" wrapText="1"/>
    </xf>
    <xf numFmtId="10" fontId="17" fillId="13" borderId="1" xfId="1282" applyNumberFormat="1" applyFont="1" applyFill="1" applyBorder="1" applyAlignment="1" applyProtection="1">
      <alignment horizontal="right" vertical="center" wrapText="1"/>
      <protection locked="0"/>
    </xf>
    <xf numFmtId="181" fontId="20" fillId="13" borderId="1" xfId="1282" applyNumberFormat="1" applyFont="1" applyFill="1" applyBorder="1" applyAlignment="1" applyProtection="1">
      <alignment horizontal="center" vertical="center"/>
    </xf>
    <xf numFmtId="0" fontId="17" fillId="9" borderId="10" xfId="1282" applyFont="1" applyFill="1" applyBorder="1" applyAlignment="1" applyProtection="1">
      <alignment vertical="center"/>
    </xf>
    <xf numFmtId="0" fontId="17" fillId="9" borderId="4" xfId="1282" applyFont="1" applyFill="1" applyBorder="1" applyAlignment="1" applyProtection="1">
      <alignment horizontal="right" vertical="center"/>
    </xf>
    <xf numFmtId="181" fontId="20" fillId="9" borderId="1" xfId="1282" applyNumberFormat="1" applyFont="1" applyFill="1" applyBorder="1" applyAlignment="1" applyProtection="1">
      <alignment horizontal="center" vertical="center"/>
    </xf>
    <xf numFmtId="10" fontId="17" fillId="11" borderId="5" xfId="1282" applyNumberFormat="1" applyFont="1" applyFill="1" applyBorder="1" applyAlignment="1" applyProtection="1">
      <alignment horizontal="right" vertical="center" wrapText="1"/>
    </xf>
    <xf numFmtId="9" fontId="17" fillId="11" borderId="1" xfId="1282" applyNumberFormat="1" applyFont="1" applyFill="1" applyBorder="1" applyAlignment="1" applyProtection="1">
      <alignment vertical="center"/>
      <protection locked="0"/>
    </xf>
    <xf numFmtId="181" fontId="20" fillId="6" borderId="5" xfId="1282" applyNumberFormat="1" applyFont="1" applyFill="1" applyBorder="1" applyAlignment="1" applyProtection="1">
      <alignment horizontal="center" vertical="center"/>
    </xf>
    <xf numFmtId="0" fontId="17" fillId="11" borderId="2" xfId="1282" applyFont="1" applyFill="1" applyBorder="1" applyAlignment="1" applyProtection="1">
      <alignment horizontal="right" vertical="center" wrapText="1"/>
      <protection locked="0"/>
    </xf>
    <xf numFmtId="0" fontId="15" fillId="22" borderId="1" xfId="0" applyFont="1" applyFill="1" applyBorder="1" applyAlignment="1">
      <alignment horizontal="left" vertical="center"/>
    </xf>
    <xf numFmtId="1" fontId="15" fillId="22" borderId="7" xfId="64" applyNumberFormat="1" applyFont="1" applyFill="1" applyBorder="1" applyAlignment="1" applyProtection="1">
      <alignment horizontal="left" vertical="center" wrapText="1"/>
    </xf>
    <xf numFmtId="0" fontId="15" fillId="22" borderId="1" xfId="1040" applyFont="1" applyFill="1" applyBorder="1" applyAlignment="1">
      <alignment horizontal="left" vertical="center" wrapText="1"/>
    </xf>
    <xf numFmtId="0" fontId="15" fillId="22" borderId="2" xfId="0" applyNumberFormat="1" applyFont="1" applyFill="1" applyBorder="1" applyAlignment="1" applyProtection="1">
      <alignment horizontal="left" vertical="center" wrapText="1"/>
      <protection locked="0"/>
    </xf>
    <xf numFmtId="1" fontId="15" fillId="22" borderId="1" xfId="64" applyNumberFormat="1" applyFont="1" applyFill="1" applyBorder="1" applyAlignment="1" applyProtection="1">
      <alignment horizontal="left" vertical="center" wrapText="1"/>
    </xf>
    <xf numFmtId="0" fontId="15" fillId="22" borderId="1" xfId="1040" applyFont="1" applyFill="1" applyBorder="1" applyAlignment="1">
      <alignment horizontal="left" vertical="center"/>
    </xf>
    <xf numFmtId="0" fontId="15" fillId="22" borderId="1" xfId="0" applyFont="1" applyFill="1" applyBorder="1" applyAlignment="1" applyProtection="1">
      <alignment horizontal="left" vertical="center"/>
      <protection locked="0"/>
    </xf>
    <xf numFmtId="0" fontId="15" fillId="22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5" xfId="1040" applyFont="1" applyFill="1" applyBorder="1" applyAlignment="1">
      <alignment horizontal="left" vertical="center"/>
    </xf>
    <xf numFmtId="0" fontId="15" fillId="23" borderId="1" xfId="0" applyFont="1" applyFill="1" applyBorder="1" applyAlignment="1">
      <alignment horizontal="left" vertical="center"/>
    </xf>
    <xf numFmtId="1" fontId="15" fillId="23" borderId="7" xfId="64" applyNumberFormat="1" applyFont="1" applyFill="1" applyBorder="1" applyAlignment="1" applyProtection="1">
      <alignment horizontal="left" vertical="center" wrapText="1"/>
    </xf>
    <xf numFmtId="0" fontId="15" fillId="23" borderId="1" xfId="1040" applyFont="1" applyFill="1" applyBorder="1" applyAlignment="1">
      <alignment horizontal="left" vertical="center" wrapText="1"/>
    </xf>
    <xf numFmtId="0" fontId="15" fillId="23" borderId="1" xfId="1040" applyFont="1" applyFill="1" applyBorder="1" applyAlignment="1">
      <alignment horizontal="left" vertical="center"/>
    </xf>
    <xf numFmtId="1" fontId="15" fillId="23" borderId="1" xfId="64" applyNumberFormat="1" applyFont="1" applyFill="1" applyBorder="1" applyAlignment="1" applyProtection="1">
      <alignment horizontal="left" vertical="center" wrapText="1"/>
    </xf>
    <xf numFmtId="0" fontId="15" fillId="23" borderId="1" xfId="0" applyFont="1" applyFill="1" applyBorder="1" applyAlignment="1" applyProtection="1">
      <alignment horizontal="left" vertical="center"/>
      <protection locked="0"/>
    </xf>
    <xf numFmtId="0" fontId="15" fillId="23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18" borderId="1" xfId="0" applyFont="1" applyFill="1" applyBorder="1" applyAlignment="1">
      <alignment wrapText="1"/>
    </xf>
    <xf numFmtId="0" fontId="20" fillId="18" borderId="1" xfId="0" applyFont="1" applyFill="1" applyBorder="1" applyAlignment="1" applyProtection="1">
      <alignment horizontal="center" vertical="center"/>
      <protection locked="0"/>
    </xf>
    <xf numFmtId="0" fontId="20" fillId="18" borderId="1" xfId="0" applyFont="1" applyFill="1" applyBorder="1" applyAlignment="1" applyProtection="1">
      <alignment horizontal="center" vertical="center"/>
    </xf>
    <xf numFmtId="0" fontId="20" fillId="18" borderId="1" xfId="0" applyFont="1" applyFill="1" applyBorder="1" applyAlignment="1" applyProtection="1">
      <protection locked="0"/>
    </xf>
    <xf numFmtId="0" fontId="20" fillId="24" borderId="1" xfId="0" applyFont="1" applyFill="1" applyBorder="1" applyAlignment="1">
      <alignment wrapText="1"/>
    </xf>
    <xf numFmtId="0" fontId="20" fillId="24" borderId="1" xfId="0" applyFont="1" applyFill="1" applyBorder="1" applyAlignment="1" applyProtection="1">
      <alignment horizontal="left" vertical="center" wrapText="1"/>
    </xf>
    <xf numFmtId="0" fontId="20" fillId="24" borderId="1" xfId="0" applyFont="1" applyFill="1" applyBorder="1" applyAlignment="1" applyProtection="1">
      <alignment horizontal="center" vertical="center" wrapText="1"/>
    </xf>
    <xf numFmtId="0" fontId="20" fillId="24" borderId="1" xfId="0" applyFont="1" applyFill="1" applyBorder="1" applyAlignment="1" applyProtection="1">
      <alignment horizontal="center" vertical="center"/>
      <protection locked="0"/>
    </xf>
    <xf numFmtId="0" fontId="20" fillId="24" borderId="1" xfId="0" applyFont="1" applyFill="1" applyBorder="1" applyAlignment="1" applyProtection="1">
      <alignment horizontal="center" vertical="center"/>
    </xf>
    <xf numFmtId="0" fontId="20" fillId="24" borderId="1" xfId="0" applyFont="1" applyFill="1" applyBorder="1" applyAlignment="1" applyProtection="1">
      <protection locked="0"/>
    </xf>
    <xf numFmtId="0" fontId="20" fillId="24" borderId="2" xfId="0" applyFont="1" applyFill="1" applyBorder="1" applyAlignment="1" applyProtection="1">
      <alignment horizontal="left" vertical="center" wrapText="1"/>
    </xf>
    <xf numFmtId="0" fontId="30" fillId="18" borderId="1" xfId="0" applyFont="1" applyFill="1" applyBorder="1" applyAlignment="1" applyProtection="1">
      <alignment horizontal="left" vertical="center" wrapText="1"/>
    </xf>
    <xf numFmtId="0" fontId="20" fillId="25" borderId="1" xfId="0" applyFont="1" applyFill="1" applyBorder="1" applyAlignment="1">
      <alignment wrapText="1"/>
    </xf>
    <xf numFmtId="0" fontId="20" fillId="25" borderId="2" xfId="0" applyFont="1" applyFill="1" applyBorder="1" applyAlignment="1" applyProtection="1">
      <alignment horizontal="left" vertical="center" wrapText="1"/>
    </xf>
    <xf numFmtId="0" fontId="20" fillId="25" borderId="1" xfId="0" applyFont="1" applyFill="1" applyBorder="1" applyAlignment="1" applyProtection="1">
      <alignment horizontal="left" vertical="center" wrapText="1"/>
    </xf>
    <xf numFmtId="0" fontId="20" fillId="25" borderId="1" xfId="0" applyFont="1" applyFill="1" applyBorder="1" applyAlignment="1" applyProtection="1">
      <alignment horizontal="center" vertical="center" wrapText="1"/>
    </xf>
    <xf numFmtId="0" fontId="20" fillId="25" borderId="1" xfId="0" applyFont="1" applyFill="1" applyBorder="1" applyAlignment="1" applyProtection="1">
      <alignment horizontal="center" vertical="center"/>
      <protection locked="0"/>
    </xf>
    <xf numFmtId="0" fontId="20" fillId="25" borderId="1" xfId="0" applyFont="1" applyFill="1" applyBorder="1" applyAlignment="1" applyProtection="1">
      <alignment horizontal="center" vertical="center"/>
    </xf>
    <xf numFmtId="0" fontId="20" fillId="25" borderId="1" xfId="0" applyFont="1" applyFill="1" applyBorder="1" applyAlignment="1" applyProtection="1"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/>
    <xf numFmtId="0" fontId="20" fillId="18" borderId="2" xfId="0" applyFont="1" applyFill="1" applyBorder="1" applyAlignment="1" applyProtection="1">
      <alignment horizontal="left" vertical="center" wrapText="1"/>
    </xf>
  </cellXfs>
  <cellStyles count="2096">
    <cellStyle name="_ET_STYLE_NoName_00_" xfId="55"/>
    <cellStyle name="_ET_STYLE_NoName_00_ 2" xfId="1938"/>
    <cellStyle name="0,0_x000a__x000a_NA_x000a__x000a_" xfId="67"/>
    <cellStyle name="0,0_x000d__x000d_NA_x000d__x000d_" xfId="1937"/>
    <cellStyle name="Currency 2" xfId="69"/>
    <cellStyle name="Currency 3" xfId="70"/>
    <cellStyle name="Euro" xfId="17"/>
    <cellStyle name="Hyperlink 2" xfId="46"/>
    <cellStyle name="Monétaire 2" xfId="74"/>
    <cellStyle name="Normal 2" xfId="64"/>
    <cellStyle name="Normal 2 2" xfId="58"/>
    <cellStyle name="Normal 2 2 2" xfId="76"/>
    <cellStyle name="Normal 2 2 2 2" xfId="61"/>
    <cellStyle name="Normal 2 2 3" xfId="57"/>
    <cellStyle name="Normal 2 3" xfId="77"/>
    <cellStyle name="Normal 2 3 2" xfId="59"/>
    <cellStyle name="Normal 2 4" xfId="83"/>
    <cellStyle name="Normal 3" xfId="66"/>
    <cellStyle name="Normal 4" xfId="85"/>
    <cellStyle name="Normal 5" xfId="86"/>
    <cellStyle name="Normal_Sheet1" xfId="1941"/>
    <cellStyle name="Percent 2" xfId="88"/>
    <cellStyle name="Percent 3" xfId="90"/>
    <cellStyle name="常规 10" xfId="91"/>
    <cellStyle name="常规 10 2" xfId="93"/>
    <cellStyle name="常规 10 2 2" xfId="95"/>
    <cellStyle name="常规 10 2 2 2" xfId="98"/>
    <cellStyle name="常规 10 2 3" xfId="101"/>
    <cellStyle name="常规 10 3" xfId="104"/>
    <cellStyle name="常规 10 3 2" xfId="108"/>
    <cellStyle name="常规 10 4" xfId="109"/>
    <cellStyle name="常规 11" xfId="110"/>
    <cellStyle name="常规 11 2" xfId="113"/>
    <cellStyle name="常规 11 2 2" xfId="115"/>
    <cellStyle name="常规 11 3" xfId="117"/>
    <cellStyle name="常规 12" xfId="121"/>
    <cellStyle name="常规 12 2" xfId="123"/>
    <cellStyle name="常规 12 2 2" xfId="19"/>
    <cellStyle name="常规 12 2 2 2" xfId="125"/>
    <cellStyle name="常规 12 2 2 2 2" xfId="27"/>
    <cellStyle name="常规 12 2 2 2 2 2" xfId="29"/>
    <cellStyle name="常规 12 2 2 2 2 2 2" xfId="127"/>
    <cellStyle name="常规 12 2 2 2 2 2 2 2" xfId="129"/>
    <cellStyle name="常规 12 2 2 2 2 2 2 2 2" xfId="130"/>
    <cellStyle name="常规 12 2 2 2 2 2 2 3" xfId="133"/>
    <cellStyle name="常规 12 2 2 2 2 2 3" xfId="135"/>
    <cellStyle name="常规 12 2 2 2 2 2 3 2" xfId="111"/>
    <cellStyle name="常规 12 2 2 2 2 2 4" xfId="137"/>
    <cellStyle name="常规 12 2 2 2 2 3" xfId="30"/>
    <cellStyle name="常规 12 2 2 2 2 3 2" xfId="140"/>
    <cellStyle name="常规 12 2 2 2 2 3 2 2" xfId="142"/>
    <cellStyle name="常规 12 2 2 2 2 3 3" xfId="144"/>
    <cellStyle name="常规 12 2 2 2 2 4" xfId="21"/>
    <cellStyle name="常规 12 2 2 2 2 4 2" xfId="146"/>
    <cellStyle name="常规 12 2 2 2 2 5" xfId="148"/>
    <cellStyle name="常规 12 2 2 2 3" xfId="150"/>
    <cellStyle name="常规 12 2 2 2 3 2" xfId="151"/>
    <cellStyle name="常规 12 2 2 2 3 2 2" xfId="153"/>
    <cellStyle name="常规 12 2 2 2 3 2 2 2" xfId="155"/>
    <cellStyle name="常规 12 2 2 2 3 2 3" xfId="126"/>
    <cellStyle name="常规 12 2 2 2 3 3" xfId="156"/>
    <cellStyle name="常规 12 2 2 2 3 3 2" xfId="158"/>
    <cellStyle name="常规 12 2 2 2 3 4" xfId="160"/>
    <cellStyle name="常规 12 2 2 2 4" xfId="161"/>
    <cellStyle name="常规 12 2 2 2 4 2" xfId="162"/>
    <cellStyle name="常规 12 2 2 2 4 2 2" xfId="164"/>
    <cellStyle name="常规 12 2 2 2 4 3" xfId="165"/>
    <cellStyle name="常规 12 2 2 2 5" xfId="167"/>
    <cellStyle name="常规 12 2 2 2 5 2" xfId="168"/>
    <cellStyle name="常规 12 2 2 2 6" xfId="169"/>
    <cellStyle name="常规 12 2 2 3" xfId="18"/>
    <cellStyle name="常规 12 2 2 3 2" xfId="170"/>
    <cellStyle name="常规 12 2 2 3 2 2" xfId="171"/>
    <cellStyle name="常规 12 2 2 3 2 2 2" xfId="172"/>
    <cellStyle name="常规 12 2 2 3 2 2 2 2" xfId="173"/>
    <cellStyle name="常规 12 2 2 3 2 2 3" xfId="174"/>
    <cellStyle name="常规 12 2 2 3 2 3" xfId="38"/>
    <cellStyle name="常规 12 2 2 3 2 3 2" xfId="175"/>
    <cellStyle name="常规 12 2 2 3 2 4" xfId="177"/>
    <cellStyle name="常规 12 2 2 3 3" xfId="178"/>
    <cellStyle name="常规 12 2 2 3 3 2" xfId="179"/>
    <cellStyle name="常规 12 2 2 3 3 2 2" xfId="31"/>
    <cellStyle name="常规 12 2 2 3 3 3" xfId="181"/>
    <cellStyle name="常规 12 2 2 3 4" xfId="182"/>
    <cellStyle name="常规 12 2 2 3 4 2" xfId="183"/>
    <cellStyle name="常规 12 2 2 3 5" xfId="25"/>
    <cellStyle name="常规 12 2 2 4" xfId="184"/>
    <cellStyle name="常规 12 2 2 4 2" xfId="185"/>
    <cellStyle name="常规 12 2 2 4 2 2" xfId="188"/>
    <cellStyle name="常规 12 2 2 4 3" xfId="11"/>
    <cellStyle name="常规 12 2 2 5" xfId="190"/>
    <cellStyle name="常规 12 2 2 5 2" xfId="42"/>
    <cellStyle name="常规 12 2 2 6" xfId="192"/>
    <cellStyle name="常规 12 2 3" xfId="12"/>
    <cellStyle name="常规 12 2 3 2" xfId="193"/>
    <cellStyle name="常规 12 2 3 2 2" xfId="194"/>
    <cellStyle name="常规 12 2 3 2 2 2" xfId="196"/>
    <cellStyle name="常规 12 2 3 2 2 2 2" xfId="197"/>
    <cellStyle name="常规 12 2 3 2 2 2 2 2" xfId="199"/>
    <cellStyle name="常规 12 2 3 2 2 2 3" xfId="202"/>
    <cellStyle name="常规 12 2 3 2 2 3" xfId="203"/>
    <cellStyle name="常规 12 2 3 2 2 3 2" xfId="33"/>
    <cellStyle name="常规 12 2 3 2 2 4" xfId="204"/>
    <cellStyle name="常规 12 2 3 2 3" xfId="63"/>
    <cellStyle name="常规 12 2 3 2 3 2" xfId="40"/>
    <cellStyle name="常规 12 2 3 2 3 2 2" xfId="51"/>
    <cellStyle name="常规 12 2 3 2 3 3" xfId="205"/>
    <cellStyle name="常规 12 2 3 2 4" xfId="152"/>
    <cellStyle name="常规 12 2 3 2 4 2" xfId="154"/>
    <cellStyle name="常规 12 2 3 2 5" xfId="157"/>
    <cellStyle name="常规 12 2 3 3" xfId="206"/>
    <cellStyle name="常规 12 2 3 3 2" xfId="207"/>
    <cellStyle name="常规 12 2 3 3 2 2" xfId="68"/>
    <cellStyle name="常规 12 2 3 3 2 2 2" xfId="47"/>
    <cellStyle name="常规 12 2 3 3 2 3" xfId="208"/>
    <cellStyle name="常规 12 2 3 3 3" xfId="209"/>
    <cellStyle name="常规 12 2 3 3 3 2" xfId="210"/>
    <cellStyle name="常规 12 2 3 3 4" xfId="163"/>
    <cellStyle name="常规 12 2 3 4" xfId="211"/>
    <cellStyle name="常规 12 2 3 4 2" xfId="212"/>
    <cellStyle name="常规 12 2 3 4 2 2" xfId="213"/>
    <cellStyle name="常规 12 2 3 4 3" xfId="217"/>
    <cellStyle name="常规 12 2 3 5" xfId="218"/>
    <cellStyle name="常规 12 2 3 5 2" xfId="219"/>
    <cellStyle name="常规 12 2 3 6" xfId="220"/>
    <cellStyle name="常规 12 2 4" xfId="32"/>
    <cellStyle name="常规 12 2 4 2" xfId="221"/>
    <cellStyle name="常规 12 2 4 2 2" xfId="222"/>
    <cellStyle name="常规 12 2 4 2 2 2" xfId="14"/>
    <cellStyle name="常规 12 2 4 2 2 2 2" xfId="223"/>
    <cellStyle name="常规 12 2 4 2 2 3" xfId="224"/>
    <cellStyle name="常规 12 2 4 2 3" xfId="39"/>
    <cellStyle name="常规 12 2 4 2 3 2" xfId="227"/>
    <cellStyle name="常规 12 2 4 2 4" xfId="180"/>
    <cellStyle name="常规 12 2 4 3" xfId="228"/>
    <cellStyle name="常规 12 2 4 3 2" xfId="229"/>
    <cellStyle name="常规 12 2 4 3 2 2" xfId="230"/>
    <cellStyle name="常规 12 2 4 3 3" xfId="231"/>
    <cellStyle name="常规 12 2 4 4" xfId="232"/>
    <cellStyle name="常规 12 2 4 4 2" xfId="233"/>
    <cellStyle name="常规 12 2 4 5" xfId="234"/>
    <cellStyle name="常规 12 2 5" xfId="49"/>
    <cellStyle name="常规 12 2 5 2" xfId="235"/>
    <cellStyle name="常规 12 2 5 2 2" xfId="236"/>
    <cellStyle name="常规 12 2 5 3" xfId="238"/>
    <cellStyle name="常规 12 2 6" xfId="53"/>
    <cellStyle name="常规 12 2 6 2" xfId="239"/>
    <cellStyle name="常规 12 2 7" xfId="241"/>
    <cellStyle name="常规 12 3" xfId="243"/>
    <cellStyle name="常规 12 3 2" xfId="246"/>
    <cellStyle name="常规 12 3 2 2" xfId="248"/>
    <cellStyle name="常规 12 3 2 2 2" xfId="2"/>
    <cellStyle name="常规 12 3 2 2 2 2" xfId="251"/>
    <cellStyle name="常规 12 3 2 2 2 2 2" xfId="253"/>
    <cellStyle name="常规 12 3 2 2 2 2 2 2" xfId="79"/>
    <cellStyle name="常规 12 3 2 2 2 2 3" xfId="256"/>
    <cellStyle name="常规 12 3 2 2 2 3" xfId="258"/>
    <cellStyle name="常规 12 3 2 2 2 3 2" xfId="260"/>
    <cellStyle name="常规 12 3 2 2 2 4" xfId="262"/>
    <cellStyle name="常规 12 3 2 2 3" xfId="265"/>
    <cellStyle name="常规 12 3 2 2 3 2" xfId="268"/>
    <cellStyle name="常规 12 3 2 2 3 2 2" xfId="270"/>
    <cellStyle name="常规 12 3 2 2 3 3" xfId="272"/>
    <cellStyle name="常规 12 3 2 2 4" xfId="274"/>
    <cellStyle name="常规 12 3 2 2 4 2" xfId="225"/>
    <cellStyle name="常规 12 3 2 2 5" xfId="276"/>
    <cellStyle name="常规 12 3 2 3" xfId="131"/>
    <cellStyle name="常规 12 3 2 3 2" xfId="277"/>
    <cellStyle name="常规 12 3 2 3 2 2" xfId="16"/>
    <cellStyle name="常规 12 3 2 3 2 2 2" xfId="138"/>
    <cellStyle name="常规 12 3 2 3 2 3" xfId="279"/>
    <cellStyle name="常规 12 3 2 3 3" xfId="281"/>
    <cellStyle name="常规 12 3 2 3 3 2" xfId="283"/>
    <cellStyle name="常规 12 3 2 3 4" xfId="128"/>
    <cellStyle name="常规 12 3 2 4" xfId="285"/>
    <cellStyle name="常规 12 3 2 4 2" xfId="287"/>
    <cellStyle name="常规 12 3 2 4 2 2" xfId="290"/>
    <cellStyle name="常规 12 3 2 4 3" xfId="186"/>
    <cellStyle name="常规 12 3 2 5" xfId="293"/>
    <cellStyle name="常规 12 3 2 5 2" xfId="295"/>
    <cellStyle name="常规 12 3 2 6" xfId="43"/>
    <cellStyle name="常规 12 3 3" xfId="298"/>
    <cellStyle name="常规 12 3 3 2" xfId="300"/>
    <cellStyle name="常规 12 3 3 2 2" xfId="303"/>
    <cellStyle name="常规 12 3 3 2 2 2" xfId="304"/>
    <cellStyle name="常规 12 3 3 2 2 2 2" xfId="305"/>
    <cellStyle name="常规 12 3 3 2 2 3" xfId="306"/>
    <cellStyle name="常规 12 3 3 2 3" xfId="308"/>
    <cellStyle name="常规 12 3 3 2 3 2" xfId="309"/>
    <cellStyle name="常规 12 3 3 2 4" xfId="41"/>
    <cellStyle name="常规 12 3 3 3" xfId="8"/>
    <cellStyle name="常规 12 3 3 3 2" xfId="72"/>
    <cellStyle name="常规 12 3 3 3 2 2" xfId="311"/>
    <cellStyle name="常规 12 3 3 3 3" xfId="314"/>
    <cellStyle name="常规 12 3 3 4" xfId="317"/>
    <cellStyle name="常规 12 3 3 4 2" xfId="319"/>
    <cellStyle name="常规 12 3 3 5" xfId="321"/>
    <cellStyle name="常规 12 3 4" xfId="323"/>
    <cellStyle name="常规 12 3 4 2" xfId="324"/>
    <cellStyle name="常规 12 3 4 2 2" xfId="325"/>
    <cellStyle name="常规 12 3 4 3" xfId="326"/>
    <cellStyle name="常规 12 3 5" xfId="28"/>
    <cellStyle name="常规 12 3 5 2" xfId="327"/>
    <cellStyle name="常规 12 3 6" xfId="328"/>
    <cellStyle name="常规 12 4" xfId="330"/>
    <cellStyle name="常规 12 4 2" xfId="332"/>
    <cellStyle name="常规 12 4 2 2" xfId="334"/>
    <cellStyle name="常规 12 4 2 2 2" xfId="336"/>
    <cellStyle name="常规 12 4 2 2 2 2" xfId="26"/>
    <cellStyle name="常规 12 4 2 2 2 2 2" xfId="337"/>
    <cellStyle name="常规 12 4 2 2 2 3" xfId="254"/>
    <cellStyle name="常规 12 4 2 2 3" xfId="339"/>
    <cellStyle name="常规 12 4 2 2 3 2" xfId="340"/>
    <cellStyle name="常规 12 4 2 2 4" xfId="341"/>
    <cellStyle name="常规 12 4 2 3" xfId="114"/>
    <cellStyle name="常规 12 4 2 3 2" xfId="116"/>
    <cellStyle name="常规 12 4 2 3 2 2" xfId="166"/>
    <cellStyle name="常规 12 4 2 3 3" xfId="342"/>
    <cellStyle name="常规 12 4 2 4" xfId="118"/>
    <cellStyle name="常规 12 4 2 4 2" xfId="343"/>
    <cellStyle name="常规 12 4 2 5" xfId="345"/>
    <cellStyle name="常规 12 4 3" xfId="347"/>
    <cellStyle name="常规 12 4 3 2" xfId="349"/>
    <cellStyle name="常规 12 4 3 2 2" xfId="350"/>
    <cellStyle name="常规 12 4 3 2 2 2" xfId="136"/>
    <cellStyle name="常规 12 4 3 2 3" xfId="351"/>
    <cellStyle name="常规 12 4 3 3" xfId="124"/>
    <cellStyle name="常规 12 4 3 3 2" xfId="20"/>
    <cellStyle name="常规 12 4 3 4" xfId="244"/>
    <cellStyle name="常规 12 4 4" xfId="352"/>
    <cellStyle name="常规 12 4 4 2" xfId="353"/>
    <cellStyle name="常规 12 4 4 2 2" xfId="354"/>
    <cellStyle name="常规 12 4 4 3" xfId="355"/>
    <cellStyle name="常规 12 4 5" xfId="360"/>
    <cellStyle name="常规 12 4 5 2" xfId="364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8"/>
    <cellStyle name="常规 12 5 2 2 3" xfId="380"/>
    <cellStyle name="常规 12 5 2 3" xfId="382"/>
    <cellStyle name="常规 12 5 2 3 2" xfId="387"/>
    <cellStyle name="常规 12 5 2 4" xfId="388"/>
    <cellStyle name="常规 12 5 3" xfId="392"/>
    <cellStyle name="常规 12 5 3 2" xfId="393"/>
    <cellStyle name="常规 12 5 3 2 2" xfId="394"/>
    <cellStyle name="常规 12 5 3 3" xfId="395"/>
    <cellStyle name="常规 12 5 4" xfId="375"/>
    <cellStyle name="常规 12 5 4 2" xfId="377"/>
    <cellStyle name="常规 12 5 5" xfId="386"/>
    <cellStyle name="常规 12 6" xfId="396"/>
    <cellStyle name="常规 12 6 2" xfId="397"/>
    <cellStyle name="常规 12 6 2 2" xfId="398"/>
    <cellStyle name="常规 12 6 3" xfId="36"/>
    <cellStyle name="常规 12 7" xfId="400"/>
    <cellStyle name="常规 12 7 2" xfId="402"/>
    <cellStyle name="常规 12 8" xfId="404"/>
    <cellStyle name="常规 13" xfId="406"/>
    <cellStyle name="常规 13 2" xfId="356"/>
    <cellStyle name="常规 14" xfId="408"/>
    <cellStyle name="常规 2" xfId="75"/>
    <cellStyle name="常规 2 2" xfId="313"/>
    <cellStyle name="常规 2 2 2" xfId="409"/>
    <cellStyle name="常规 2 2 2 2" xfId="286"/>
    <cellStyle name="常规 2 2 2 2 2" xfId="288"/>
    <cellStyle name="常规 2 2 2 2 2 2" xfId="291"/>
    <cellStyle name="常规 2 2 2 2 2 2 2" xfId="410"/>
    <cellStyle name="常规 2 2 2 2 2 2 2 2" xfId="412"/>
    <cellStyle name="常规 2 2 2 2 2 2 2 2 2" xfId="413"/>
    <cellStyle name="常规 2 2 2 2 2 2 2 3" xfId="414"/>
    <cellStyle name="常规 2 2 2 2 2 2 3" xfId="415"/>
    <cellStyle name="常规 2 2 2 2 2 2 3 2" xfId="266"/>
    <cellStyle name="常规 2 2 2 2 2 3" xfId="34"/>
    <cellStyle name="常规 2 2 2 2 2 3 2" xfId="45"/>
    <cellStyle name="常规 2 2 2 2 2 3 2 2" xfId="416"/>
    <cellStyle name="常规 2 2 2 2 2 3 3" xfId="5"/>
    <cellStyle name="常规 2 2 2 2 2 4" xfId="418"/>
    <cellStyle name="常规 2 2 2 2 2 4 2" xfId="106"/>
    <cellStyle name="常规 2 2 2 2 3" xfId="187"/>
    <cellStyle name="常规 2 2 2 2 3 2" xfId="419"/>
    <cellStyle name="常规 2 2 2 2 3 2 2" xfId="54"/>
    <cellStyle name="常规 2 2 2 2 3 2 2 2" xfId="240"/>
    <cellStyle name="常规 2 2 2 2 3 2 3" xfId="242"/>
    <cellStyle name="常规 2 2 2 2 3 3" xfId="421"/>
    <cellStyle name="常规 2 2 2 2 3 3 2" xfId="329"/>
    <cellStyle name="常规 2 2 2 2 4" xfId="141"/>
    <cellStyle name="常规 2 2 2 2 4 2" xfId="143"/>
    <cellStyle name="常规 2 2 2 2 4 2 2" xfId="423"/>
    <cellStyle name="常规 2 2 2 2 4 3" xfId="424"/>
    <cellStyle name="常规 2 2 2 2 5" xfId="145"/>
    <cellStyle name="常规 2 2 2 2 5 2" xfId="89"/>
    <cellStyle name="常规 2 2 2 3" xfId="294"/>
    <cellStyle name="常规 2 2 2 3 2" xfId="296"/>
    <cellStyle name="常规 2 2 2 3 2 2" xfId="426"/>
    <cellStyle name="常规 2 2 2 3 2 2 2" xfId="428"/>
    <cellStyle name="常规 2 2 2 3 2 2 2 2" xfId="369"/>
    <cellStyle name="常规 2 2 2 3 2 2 3" xfId="429"/>
    <cellStyle name="常规 2 2 2 3 2 3" xfId="431"/>
    <cellStyle name="常规 2 2 2 3 2 3 2" xfId="432"/>
    <cellStyle name="常规 2 2 2 3 3" xfId="433"/>
    <cellStyle name="常规 2 2 2 3 3 2" xfId="71"/>
    <cellStyle name="常规 2 2 2 3 3 2 2" xfId="434"/>
    <cellStyle name="常规 2 2 2 3 3 3" xfId="435"/>
    <cellStyle name="常规 2 2 2 3 4" xfId="147"/>
    <cellStyle name="常规 2 2 2 3 4 2" xfId="56"/>
    <cellStyle name="常规 2 2 2 4" xfId="44"/>
    <cellStyle name="常规 2 2 2 4 2" xfId="436"/>
    <cellStyle name="常规 2 2 2 4 2 2" xfId="437"/>
    <cellStyle name="常规 2 2 2 4 3" xfId="438"/>
    <cellStyle name="常规 2 2 2 5" xfId="37"/>
    <cellStyle name="常规 2 2 2 5 2" xfId="439"/>
    <cellStyle name="常规 2 2 3" xfId="440"/>
    <cellStyle name="常规 2 2 3 2" xfId="318"/>
    <cellStyle name="常规 2 2 3 2 2" xfId="320"/>
    <cellStyle name="常规 2 2 3 2 2 2" xfId="442"/>
    <cellStyle name="常规 2 2 3 2 2 2 2" xfId="50"/>
    <cellStyle name="常规 2 2 3 2 2 2 2 2" xfId="445"/>
    <cellStyle name="常规 2 2 3 2 2 2 3" xfId="446"/>
    <cellStyle name="常规 2 2 3 2 2 3" xfId="447"/>
    <cellStyle name="常规 2 2 3 2 2 3 2" xfId="1"/>
    <cellStyle name="常规 2 2 3 2 3" xfId="448"/>
    <cellStyle name="常规 2 2 3 2 3 2" xfId="449"/>
    <cellStyle name="常规 2 2 3 2 3 2 2" xfId="450"/>
    <cellStyle name="常规 2 2 3 2 3 3" xfId="451"/>
    <cellStyle name="常规 2 2 3 2 4" xfId="159"/>
    <cellStyle name="常规 2 2 3 2 4 2" xfId="452"/>
    <cellStyle name="常规 2 2 3 3" xfId="322"/>
    <cellStyle name="常规 2 2 3 3 2" xfId="453"/>
    <cellStyle name="常规 2 2 3 3 2 2" xfId="401"/>
    <cellStyle name="常规 2 2 3 3 2 2 2" xfId="403"/>
    <cellStyle name="常规 2 2 3 3 2 3" xfId="405"/>
    <cellStyle name="常规 2 2 3 3 3" xfId="454"/>
    <cellStyle name="常规 2 2 3 3 3 2" xfId="455"/>
    <cellStyle name="常规 2 2 3 4" xfId="456"/>
    <cellStyle name="常规 2 2 3 4 2" xfId="457"/>
    <cellStyle name="常规 2 2 3 4 2 2" xfId="441"/>
    <cellStyle name="常规 2 2 3 4 3" xfId="458"/>
    <cellStyle name="常规 2 2 3 5" xfId="459"/>
    <cellStyle name="常规 2 2 3 5 2" xfId="87"/>
    <cellStyle name="常规 2 2 4" xfId="4"/>
    <cellStyle name="常规 2 2 4 2" xfId="252"/>
    <cellStyle name="常规 2 2 4 2 2" xfId="255"/>
    <cellStyle name="常规 2 2 4 2 2 2" xfId="80"/>
    <cellStyle name="常规 2 2 4 2 2 2 2" xfId="60"/>
    <cellStyle name="常规 2 2 4 2 2 3" xfId="82"/>
    <cellStyle name="常规 2 2 4 2 3" xfId="257"/>
    <cellStyle name="常规 2 2 4 2 3 2" xfId="460"/>
    <cellStyle name="常规 2 2 4 3" xfId="259"/>
    <cellStyle name="常规 2 2 4 3 2" xfId="261"/>
    <cellStyle name="常规 2 2 4 3 2 2" xfId="461"/>
    <cellStyle name="常规 2 2 4 3 3" xfId="462"/>
    <cellStyle name="常规 2 2 4 4" xfId="263"/>
    <cellStyle name="常规 2 2 4 4 2" xfId="463"/>
    <cellStyle name="常规 2 2 5" xfId="267"/>
    <cellStyle name="常规 2 2 5 2" xfId="269"/>
    <cellStyle name="常规 2 2 5 2 2" xfId="271"/>
    <cellStyle name="常规 2 2 5 3" xfId="273"/>
    <cellStyle name="常规 2 2 6" xfId="275"/>
    <cellStyle name="常规 2 2 6 2" xfId="226"/>
    <cellStyle name="常规 2 3" xfId="464"/>
    <cellStyle name="常规 2 3 2" xfId="465"/>
    <cellStyle name="常规 2 3 2 2" xfId="119"/>
    <cellStyle name="常规 2 3 2 2 2" xfId="344"/>
    <cellStyle name="常规 2 3 2 2 2 2" xfId="466"/>
    <cellStyle name="常规 2 3 2 2 2 2 2" xfId="467"/>
    <cellStyle name="常规 2 3 2 2 2 2 2 2" xfId="468"/>
    <cellStyle name="常规 2 3 2 2 2 2 3" xfId="469"/>
    <cellStyle name="常规 2 3 2 2 2 3" xfId="470"/>
    <cellStyle name="常规 2 3 2 2 2 3 2" xfId="471"/>
    <cellStyle name="常规 2 3 2 2 3" xfId="214"/>
    <cellStyle name="常规 2 3 2 2 3 2" xfId="472"/>
    <cellStyle name="常规 2 3 2 2 3 2 2" xfId="191"/>
    <cellStyle name="常规 2 3 2 2 3 3" xfId="473"/>
    <cellStyle name="常规 2 3 2 2 4" xfId="176"/>
    <cellStyle name="常规 2 3 2 2 4 2" xfId="84"/>
    <cellStyle name="常规 2 3 2 3" xfId="346"/>
    <cellStyle name="常规 2 3 2 3 2" xfId="149"/>
    <cellStyle name="常规 2 3 2 3 2 2" xfId="474"/>
    <cellStyle name="常规 2 3 2 3 2 2 2" xfId="475"/>
    <cellStyle name="常规 2 3 2 3 2 3" xfId="476"/>
    <cellStyle name="常规 2 3 2 3 3" xfId="477"/>
    <cellStyle name="常规 2 3 2 3 3 2" xfId="478"/>
    <cellStyle name="常规 2 3 2 4" xfId="479"/>
    <cellStyle name="常规 2 3 2 4 2" xfId="480"/>
    <cellStyle name="常规 2 3 2 4 2 2" xfId="481"/>
    <cellStyle name="常规 2 3 2 4 3" xfId="482"/>
    <cellStyle name="常规 2 3 2 5" xfId="483"/>
    <cellStyle name="常规 2 3 2 5 2" xfId="484"/>
    <cellStyle name="常规 2 3 3" xfId="485"/>
    <cellStyle name="常规 2 3 3 2" xfId="245"/>
    <cellStyle name="常规 2 3 3 2 2" xfId="247"/>
    <cellStyle name="常规 2 3 3 2 2 2" xfId="249"/>
    <cellStyle name="常规 2 3 3 2 2 2 2" xfId="3"/>
    <cellStyle name="常规 2 3 3 2 2 3" xfId="132"/>
    <cellStyle name="常规 2 3 3 2 3" xfId="299"/>
    <cellStyle name="常规 2 3 3 2 3 2" xfId="301"/>
    <cellStyle name="常规 2 3 3 3" xfId="331"/>
    <cellStyle name="常规 2 3 3 3 2" xfId="333"/>
    <cellStyle name="常规 2 3 3 3 2 2" xfId="335"/>
    <cellStyle name="常规 2 3 3 3 3" xfId="348"/>
    <cellStyle name="常规 2 3 3 4" xfId="371"/>
    <cellStyle name="常规 2 3 3 4 2" xfId="373"/>
    <cellStyle name="常规 2 3 4" xfId="278"/>
    <cellStyle name="常规 2 3 4 2" xfId="15"/>
    <cellStyle name="常规 2 3 4 2 2" xfId="139"/>
    <cellStyle name="常规 2 3 4 3" xfId="280"/>
    <cellStyle name="常规 2 3 5" xfId="282"/>
    <cellStyle name="常规 2 3 5 2" xfId="284"/>
    <cellStyle name="常规 2 4" xfId="486"/>
    <cellStyle name="常规 2 4 2" xfId="430"/>
    <cellStyle name="常规 2 4 2 2" xfId="391"/>
    <cellStyle name="常规 2 4 2 2 2" xfId="487"/>
    <cellStyle name="常规 2 4 2 2 2 2" xfId="134"/>
    <cellStyle name="常规 2 4 2 2 2 2 2" xfId="7"/>
    <cellStyle name="常规 2 4 2 2 2 3" xfId="488"/>
    <cellStyle name="常规 2 4 2 2 3" xfId="489"/>
    <cellStyle name="常规 2 4 2 2 3 2" xfId="122"/>
    <cellStyle name="常规 2 4 2 3" xfId="490"/>
    <cellStyle name="常规 2 4 2 3 2" xfId="491"/>
    <cellStyle name="常规 2 4 2 3 2 2" xfId="425"/>
    <cellStyle name="常规 2 4 2 3 3" xfId="492"/>
    <cellStyle name="常规 2 4 2 4" xfId="493"/>
    <cellStyle name="常规 2 4 2 4 2" xfId="494"/>
    <cellStyle name="常规 2 4 3" xfId="495"/>
    <cellStyle name="常规 2 4 3 2" xfId="496"/>
    <cellStyle name="常规 2 4 3 2 2" xfId="498"/>
    <cellStyle name="常规 2 4 3 2 2 2" xfId="499"/>
    <cellStyle name="常规 2 4 3 2 3" xfId="500"/>
    <cellStyle name="常规 2 4 3 3" xfId="198"/>
    <cellStyle name="常规 2 4 3 3 2" xfId="200"/>
    <cellStyle name="常规 2 4 4" xfId="289"/>
    <cellStyle name="常规 2 4 4 2" xfId="292"/>
    <cellStyle name="常规 2 4 4 2 2" xfId="411"/>
    <cellStyle name="常规 2 4 4 3" xfId="35"/>
    <cellStyle name="常规 2 4 5" xfId="189"/>
    <cellStyle name="常规 2 4 5 2" xfId="420"/>
    <cellStyle name="常规 2 5" xfId="501"/>
    <cellStyle name="常规 2 5 2" xfId="502"/>
    <cellStyle name="常规 2 5 2 2" xfId="503"/>
    <cellStyle name="常规 2 5 2 2 2" xfId="504"/>
    <cellStyle name="常规 2 5 2 2 2 2" xfId="505"/>
    <cellStyle name="常规 2 5 2 2 3" xfId="506"/>
    <cellStyle name="常规 2 5 2 3" xfId="310"/>
    <cellStyle name="常规 2 5 2 3 2" xfId="507"/>
    <cellStyle name="常规 2 5 3" xfId="237"/>
    <cellStyle name="常规 2 5 3 2" xfId="48"/>
    <cellStyle name="常规 2 5 3 2 2" xfId="508"/>
    <cellStyle name="常规 2 5 3 3" xfId="52"/>
    <cellStyle name="常规 2 5 4" xfId="297"/>
    <cellStyle name="常规 2 5 4 2" xfId="427"/>
    <cellStyle name="常规 2 6" xfId="509"/>
    <cellStyle name="常规 2 6 2" xfId="510"/>
    <cellStyle name="常规 2 6 2 2" xfId="511"/>
    <cellStyle name="常规 2 6 3" xfId="512"/>
    <cellStyle name="常规 2 7" xfId="96"/>
    <cellStyle name="常规 2 7 2" xfId="99"/>
    <cellStyle name="常规 2 8" xfId="102"/>
    <cellStyle name="常规 3" xfId="316"/>
    <cellStyle name="常规 3 2" xfId="513"/>
    <cellStyle name="常规 3 2 2" xfId="514"/>
    <cellStyle name="常规 3 2 2 2" xfId="515"/>
    <cellStyle name="常规 3 2 2 2 2" xfId="381"/>
    <cellStyle name="常规 3 2 2 2 2 2" xfId="516"/>
    <cellStyle name="常规 3 2 2 2 2 2 2" xfId="517"/>
    <cellStyle name="常规 3 2 2 2 2 2 2 2" xfId="518"/>
    <cellStyle name="常规 3 2 2 2 2 2 2 2 2" xfId="519"/>
    <cellStyle name="常规 3 2 2 2 2 2 2 3" xfId="520"/>
    <cellStyle name="常规 3 2 2 2 2 2 3" xfId="521"/>
    <cellStyle name="常规 3 2 2 2 2 2 3 2" xfId="522"/>
    <cellStyle name="常规 3 2 2 2 2 3" xfId="523"/>
    <cellStyle name="常规 3 2 2 2 2 3 2" xfId="524"/>
    <cellStyle name="常规 3 2 2 2 2 3 2 2" xfId="525"/>
    <cellStyle name="常规 3 2 2 2 2 3 3" xfId="526"/>
    <cellStyle name="常规 3 2 2 2 2 4" xfId="527"/>
    <cellStyle name="常规 3 2 2 2 2 4 2" xfId="530"/>
    <cellStyle name="常规 3 2 2 2 3" xfId="533"/>
    <cellStyle name="常规 3 2 2 2 3 2" xfId="534"/>
    <cellStyle name="常规 3 2 2 2 3 2 2" xfId="535"/>
    <cellStyle name="常规 3 2 2 2 3 2 2 2" xfId="536"/>
    <cellStyle name="常规 3 2 2 2 3 2 3" xfId="537"/>
    <cellStyle name="常规 3 2 2 2 3 3" xfId="538"/>
    <cellStyle name="常规 3 2 2 2 3 3 2" xfId="539"/>
    <cellStyle name="常规 3 2 2 2 4" xfId="540"/>
    <cellStyle name="常规 3 2 2 2 4 2" xfId="541"/>
    <cellStyle name="常规 3 2 2 2 4 2 2" xfId="542"/>
    <cellStyle name="常规 3 2 2 2 4 3" xfId="543"/>
    <cellStyle name="常规 3 2 2 2 5" xfId="544"/>
    <cellStyle name="常规 3 2 2 2 5 2" xfId="545"/>
    <cellStyle name="常规 3 2 2 3" xfId="546"/>
    <cellStyle name="常规 3 2 2 3 2" xfId="547"/>
    <cellStyle name="常规 3 2 2 3 2 2" xfId="548"/>
    <cellStyle name="常规 3 2 2 3 2 2 2" xfId="549"/>
    <cellStyle name="常规 3 2 2 3 2 2 2 2" xfId="550"/>
    <cellStyle name="常规 3 2 2 3 2 2 3" xfId="551"/>
    <cellStyle name="常规 3 2 2 3 2 3" xfId="552"/>
    <cellStyle name="常规 3 2 2 3 2 3 2" xfId="553"/>
    <cellStyle name="常规 3 2 2 3 3" xfId="554"/>
    <cellStyle name="常规 3 2 2 3 3 2" xfId="555"/>
    <cellStyle name="常规 3 2 2 3 3 2 2" xfId="556"/>
    <cellStyle name="常规 3 2 2 3 3 3" xfId="557"/>
    <cellStyle name="常规 3 2 2 3 4" xfId="558"/>
    <cellStyle name="常规 3 2 2 3 4 2" xfId="559"/>
    <cellStyle name="常规 3 2 2 4" xfId="560"/>
    <cellStyle name="常规 3 2 2 4 2" xfId="561"/>
    <cellStyle name="常规 3 2 2 4 2 2" xfId="120"/>
    <cellStyle name="常规 3 2 2 4 3" xfId="562"/>
    <cellStyle name="常规 3 2 2 5" xfId="563"/>
    <cellStyle name="常规 3 2 2 5 2" xfId="564"/>
    <cellStyle name="常规 3 2 3" xfId="565"/>
    <cellStyle name="常规 3 2 3 2" xfId="566"/>
    <cellStyle name="常规 3 2 3 2 2" xfId="567"/>
    <cellStyle name="常规 3 2 3 2 2 2" xfId="417"/>
    <cellStyle name="常规 3 2 3 2 2 2 2" xfId="105"/>
    <cellStyle name="常规 3 2 3 2 2 2 2 2" xfId="568"/>
    <cellStyle name="常规 3 2 3 2 2 2 3" xfId="569"/>
    <cellStyle name="常规 3 2 3 2 2 3" xfId="570"/>
    <cellStyle name="常规 3 2 3 2 2 3 2" xfId="571"/>
    <cellStyle name="常规 3 2 3 2 3" xfId="572"/>
    <cellStyle name="常规 3 2 3 2 3 2" xfId="573"/>
    <cellStyle name="常规 3 2 3 2 3 2 2" xfId="574"/>
    <cellStyle name="常规 3 2 3 2 3 3" xfId="575"/>
    <cellStyle name="常规 3 2 3 2 4" xfId="576"/>
    <cellStyle name="常规 3 2 3 2 4 2" xfId="577"/>
    <cellStyle name="常规 3 2 3 3" xfId="578"/>
    <cellStyle name="常规 3 2 3 3 2" xfId="579"/>
    <cellStyle name="常规 3 2 3 3 2 2" xfId="580"/>
    <cellStyle name="常规 3 2 3 3 2 2 2" xfId="581"/>
    <cellStyle name="常规 3 2 3 3 2 3" xfId="582"/>
    <cellStyle name="常规 3 2 3 3 3" xfId="583"/>
    <cellStyle name="常规 3 2 3 3 3 2" xfId="584"/>
    <cellStyle name="常规 3 2 3 4" xfId="585"/>
    <cellStyle name="常规 3 2 3 4 2" xfId="586"/>
    <cellStyle name="常规 3 2 3 4 2 2" xfId="587"/>
    <cellStyle name="常规 3 2 3 4 3" xfId="588"/>
    <cellStyle name="常规 3 2 3 5" xfId="589"/>
    <cellStyle name="常规 3 2 3 5 2" xfId="590"/>
    <cellStyle name="常规 3 2 4" xfId="591"/>
    <cellStyle name="常规 3 2 4 2" xfId="592"/>
    <cellStyle name="常规 3 2 4 2 2" xfId="593"/>
    <cellStyle name="常规 3 2 4 2 2 2" xfId="594"/>
    <cellStyle name="常规 3 2 4 2 2 2 2" xfId="595"/>
    <cellStyle name="常规 3 2 4 2 2 3" xfId="596"/>
    <cellStyle name="常规 3 2 4 2 3" xfId="597"/>
    <cellStyle name="常规 3 2 4 2 3 2" xfId="598"/>
    <cellStyle name="常规 3 2 4 3" xfId="599"/>
    <cellStyle name="常规 3 2 4 3 2" xfId="600"/>
    <cellStyle name="常规 3 2 4 3 2 2" xfId="601"/>
    <cellStyle name="常规 3 2 4 3 3" xfId="602"/>
    <cellStyle name="常规 3 2 4 4" xfId="603"/>
    <cellStyle name="常规 3 2 4 4 2" xfId="604"/>
    <cellStyle name="常规 3 2 5" xfId="605"/>
    <cellStyle name="常规 3 2 5 2" xfId="606"/>
    <cellStyle name="常规 3 2 5 2 2" xfId="607"/>
    <cellStyle name="常规 3 2 5 3" xfId="608"/>
    <cellStyle name="常规 3 2 6" xfId="609"/>
    <cellStyle name="常规 3 2 6 2" xfId="610"/>
    <cellStyle name="常规 3 3" xfId="611"/>
    <cellStyle name="常规 3 3 2" xfId="612"/>
    <cellStyle name="常规 3 3 2 2" xfId="613"/>
    <cellStyle name="常规 3 3 2 2 2" xfId="614"/>
    <cellStyle name="常规 3 3 2 2 2 2" xfId="615"/>
    <cellStyle name="常规 3 3 2 2 2 2 2" xfId="616"/>
    <cellStyle name="常规 3 3 2 2 2 2 2 2" xfId="617"/>
    <cellStyle name="常规 3 3 2 2 2 2 3" xfId="302"/>
    <cellStyle name="常规 3 3 2 2 2 3" xfId="618"/>
    <cellStyle name="常规 3 3 2 2 2 3 2" xfId="619"/>
    <cellStyle name="常规 3 3 2 2 3" xfId="620"/>
    <cellStyle name="常规 3 3 2 2 3 2" xfId="621"/>
    <cellStyle name="常规 3 3 2 2 3 2 2" xfId="622"/>
    <cellStyle name="常规 3 3 2 2 3 3" xfId="623"/>
    <cellStyle name="常规 3 3 2 2 4" xfId="624"/>
    <cellStyle name="常规 3 3 2 2 4 2" xfId="625"/>
    <cellStyle name="常规 3 3 2 3" xfId="626"/>
    <cellStyle name="常规 3 3 2 3 2" xfId="627"/>
    <cellStyle name="常规 3 3 2 3 2 2" xfId="628"/>
    <cellStyle name="常规 3 3 2 3 2 2 2" xfId="629"/>
    <cellStyle name="常规 3 3 2 3 2 3" xfId="630"/>
    <cellStyle name="常规 3 3 2 3 3" xfId="631"/>
    <cellStyle name="常规 3 3 2 3 3 2" xfId="632"/>
    <cellStyle name="常规 3 3 2 4" xfId="633"/>
    <cellStyle name="常规 3 3 2 4 2" xfId="634"/>
    <cellStyle name="常规 3 3 2 4 2 2" xfId="635"/>
    <cellStyle name="常规 3 3 2 4 3" xfId="636"/>
    <cellStyle name="常规 3 3 2 5" xfId="637"/>
    <cellStyle name="常规 3 3 2 5 2" xfId="638"/>
    <cellStyle name="常规 3 3 3" xfId="639"/>
    <cellStyle name="常规 3 3 3 2" xfId="640"/>
    <cellStyle name="常规 3 3 3 2 2" xfId="641"/>
    <cellStyle name="常规 3 3 3 2 2 2" xfId="642"/>
    <cellStyle name="常规 3 3 3 2 2 2 2" xfId="643"/>
    <cellStyle name="常规 3 3 3 2 2 3" xfId="644"/>
    <cellStyle name="常规 3 3 3 2 3" xfId="645"/>
    <cellStyle name="常规 3 3 3 2 3 2" xfId="646"/>
    <cellStyle name="常规 3 3 3 3" xfId="647"/>
    <cellStyle name="常规 3 3 3 3 2" xfId="648"/>
    <cellStyle name="常规 3 3 3 3 2 2" xfId="649"/>
    <cellStyle name="常规 3 3 3 3 3" xfId="650"/>
    <cellStyle name="常规 3 3 3 4" xfId="651"/>
    <cellStyle name="常规 3 3 3 4 2" xfId="652"/>
    <cellStyle name="常规 3 3 4" xfId="653"/>
    <cellStyle name="常规 3 3 4 2" xfId="654"/>
    <cellStyle name="常规 3 3 4 2 2" xfId="655"/>
    <cellStyle name="常规 3 3 4 3" xfId="656"/>
    <cellStyle name="常规 3 3 5" xfId="657"/>
    <cellStyle name="常规 3 3 5 2" xfId="658"/>
    <cellStyle name="常规 3 4" xfId="659"/>
    <cellStyle name="常规 3 4 2" xfId="660"/>
    <cellStyle name="常规 3 4 2 2" xfId="661"/>
    <cellStyle name="常规 3 4 2 2 2" xfId="662"/>
    <cellStyle name="常规 3 4 2 2 2 2" xfId="663"/>
    <cellStyle name="常规 3 4 2 2 2 2 2" xfId="62"/>
    <cellStyle name="常规 3 4 2 2 2 3" xfId="664"/>
    <cellStyle name="常规 3 4 2 2 3" xfId="78"/>
    <cellStyle name="常规 3 4 2 2 3 2" xfId="665"/>
    <cellStyle name="常规 3 4 2 3" xfId="666"/>
    <cellStyle name="常规 3 4 2 3 2" xfId="667"/>
    <cellStyle name="常规 3 4 2 3 2 2" xfId="668"/>
    <cellStyle name="常规 3 4 2 3 3" xfId="670"/>
    <cellStyle name="常规 3 4 2 4" xfId="671"/>
    <cellStyle name="常规 3 4 2 4 2" xfId="672"/>
    <cellStyle name="常规 3 4 3" xfId="9"/>
    <cellStyle name="常规 3 4 3 2" xfId="673"/>
    <cellStyle name="常规 3 4 3 2 2" xfId="674"/>
    <cellStyle name="常规 3 4 3 2 2 2" xfId="675"/>
    <cellStyle name="常规 3 4 3 2 3" xfId="676"/>
    <cellStyle name="常规 3 4 3 3" xfId="677"/>
    <cellStyle name="常规 3 4 3 3 2" xfId="678"/>
    <cellStyle name="常规 3 4 4" xfId="679"/>
    <cellStyle name="常规 3 4 4 2" xfId="680"/>
    <cellStyle name="常规 3 4 4 2 2" xfId="681"/>
    <cellStyle name="常规 3 4 4 3" xfId="682"/>
    <cellStyle name="常规 3 4 5" xfId="683"/>
    <cellStyle name="常规 3 4 5 2" xfId="684"/>
    <cellStyle name="常规 3 5" xfId="685"/>
    <cellStyle name="常规 3 5 2" xfId="686"/>
    <cellStyle name="常规 3 5 2 2" xfId="687"/>
    <cellStyle name="常规 3 5 2 2 2" xfId="688"/>
    <cellStyle name="常规 3 5 2 2 2 2" xfId="689"/>
    <cellStyle name="常规 3 5 2 2 3" xfId="690"/>
    <cellStyle name="常规 3 5 2 3" xfId="691"/>
    <cellStyle name="常规 3 5 2 3 2" xfId="692"/>
    <cellStyle name="常规 3 5 3" xfId="693"/>
    <cellStyle name="常规 3 5 3 2" xfId="694"/>
    <cellStyle name="常规 3 5 3 2 2" xfId="695"/>
    <cellStyle name="常规 3 5 3 3" xfId="696"/>
    <cellStyle name="常规 3 5 4" xfId="697"/>
    <cellStyle name="常规 3 5 4 2" xfId="399"/>
    <cellStyle name="常规 3 6" xfId="698"/>
    <cellStyle name="常规 3 6 2" xfId="699"/>
    <cellStyle name="常规 3 6 2 2" xfId="700"/>
    <cellStyle name="常规 3 6 3" xfId="701"/>
    <cellStyle name="常规 3 7" xfId="702"/>
    <cellStyle name="常规 3 7 2" xfId="65"/>
    <cellStyle name="常规 3 8" xfId="703"/>
    <cellStyle name="常规 3 9" xfId="704"/>
    <cellStyle name="常规 4" xfId="705"/>
    <cellStyle name="常规 4 2" xfId="706"/>
    <cellStyle name="常规 4 2 2" xfId="707"/>
    <cellStyle name="常规 4 2 2 2" xfId="709"/>
    <cellStyle name="常规 4 2 2 2 2" xfId="712"/>
    <cellStyle name="常规 4 2 2 2 2 2" xfId="715"/>
    <cellStyle name="常规 4 2 2 2 2 2 2" xfId="359"/>
    <cellStyle name="常规 4 2 2 2 2 2 2 2" xfId="363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4"/>
    <cellStyle name="常规 4 2 2 2 2 3 2" xfId="385"/>
    <cellStyle name="常规 4 2 2 2 2 3 2 2" xfId="727"/>
    <cellStyle name="常规 4 2 2 2 2 3 3" xfId="390"/>
    <cellStyle name="常规 4 2 2 2 2 4" xfId="729"/>
    <cellStyle name="常规 4 2 2 2 2 4 2" xfId="732"/>
    <cellStyle name="常规 4 2 2 2 3" xfId="735"/>
    <cellStyle name="常规 4 2 2 2 3 2" xfId="738"/>
    <cellStyle name="常规 4 2 2 2 3 2 2" xfId="741"/>
    <cellStyle name="常规 4 2 2 2 3 2 2 2" xfId="744"/>
    <cellStyle name="常规 4 2 2 2 3 2 3" xfId="746"/>
    <cellStyle name="常规 4 2 2 2 3 3" xfId="748"/>
    <cellStyle name="常规 4 2 2 2 3 3 2" xfId="751"/>
    <cellStyle name="常规 4 2 2 2 4" xfId="753"/>
    <cellStyle name="常规 4 2 2 2 4 2" xfId="756"/>
    <cellStyle name="常规 4 2 2 2 4 2 2" xfId="759"/>
    <cellStyle name="常规 4 2 2 2 4 3" xfId="761"/>
    <cellStyle name="常规 4 2 2 2 5" xfId="763"/>
    <cellStyle name="常规 4 2 2 2 5 2" xfId="765"/>
    <cellStyle name="常规 4 2 2 3" xfId="24"/>
    <cellStyle name="常规 4 2 2 3 2" xfId="767"/>
    <cellStyle name="常规 4 2 2 3 2 2" xfId="770"/>
    <cellStyle name="常规 4 2 2 3 2 2 2" xfId="773"/>
    <cellStyle name="常规 4 2 2 3 2 2 2 2" xfId="216"/>
    <cellStyle name="常规 4 2 2 3 2 2 3" xfId="776"/>
    <cellStyle name="常规 4 2 2 3 2 3" xfId="778"/>
    <cellStyle name="常规 4 2 2 3 2 3 2" xfId="781"/>
    <cellStyle name="常规 4 2 2 3 3" xfId="783"/>
    <cellStyle name="常规 4 2 2 3 3 2" xfId="786"/>
    <cellStyle name="常规 4 2 2 3 3 2 2" xfId="789"/>
    <cellStyle name="常规 4 2 2 3 3 3" xfId="791"/>
    <cellStyle name="常规 4 2 2 3 4" xfId="793"/>
    <cellStyle name="常规 4 2 2 3 4 2" xfId="795"/>
    <cellStyle name="常规 4 2 2 4" xfId="797"/>
    <cellStyle name="常规 4 2 2 4 2" xfId="800"/>
    <cellStyle name="常规 4 2 2 4 2 2" xfId="803"/>
    <cellStyle name="常规 4 2 2 4 3" xfId="806"/>
    <cellStyle name="常规 4 2 2 5" xfId="809"/>
    <cellStyle name="常规 4 2 2 5 2" xfId="812"/>
    <cellStyle name="常规 4 2 3" xfId="444"/>
    <cellStyle name="常规 4 2 3 2" xfId="815"/>
    <cellStyle name="常规 4 2 3 2 2" xfId="818"/>
    <cellStyle name="常规 4 2 3 2 2 2" xfId="528"/>
    <cellStyle name="常规 4 2 3 2 2 2 2" xfId="531"/>
    <cellStyle name="常规 4 2 3 2 2 2 2 2" xfId="821"/>
    <cellStyle name="常规 4 2 3 2 2 2 3" xfId="822"/>
    <cellStyle name="常规 4 2 3 2 2 3" xfId="823"/>
    <cellStyle name="常规 4 2 3 2 2 3 2" xfId="825"/>
    <cellStyle name="常规 4 2 3 2 3" xfId="826"/>
    <cellStyle name="常规 4 2 3 2 3 2" xfId="828"/>
    <cellStyle name="常规 4 2 3 2 3 2 2" xfId="830"/>
    <cellStyle name="常规 4 2 3 2 3 3" xfId="831"/>
    <cellStyle name="常规 4 2 3 2 4" xfId="832"/>
    <cellStyle name="常规 4 2 3 2 4 2" xfId="833"/>
    <cellStyle name="常规 4 2 3 3" xfId="834"/>
    <cellStyle name="常规 4 2 3 3 2" xfId="837"/>
    <cellStyle name="常规 4 2 3 3 2 2" xfId="839"/>
    <cellStyle name="常规 4 2 3 3 2 2 2" xfId="841"/>
    <cellStyle name="常规 4 2 3 3 2 3" xfId="842"/>
    <cellStyle name="常规 4 2 3 3 3" xfId="843"/>
    <cellStyle name="常规 4 2 3 3 3 2" xfId="845"/>
    <cellStyle name="常规 4 2 3 4" xfId="846"/>
    <cellStyle name="常规 4 2 3 4 2" xfId="848"/>
    <cellStyle name="常规 4 2 3 4 2 2" xfId="407"/>
    <cellStyle name="常规 4 2 3 4 3" xfId="850"/>
    <cellStyle name="常规 4 2 3 5" xfId="851"/>
    <cellStyle name="常规 4 2 3 5 2" xfId="852"/>
    <cellStyle name="常规 4 2 4" xfId="853"/>
    <cellStyle name="常规 4 2 4 2" xfId="855"/>
    <cellStyle name="常规 4 2 4 2 2" xfId="858"/>
    <cellStyle name="常规 4 2 4 2 2 2" xfId="860"/>
    <cellStyle name="常规 4 2 4 2 2 2 2" xfId="861"/>
    <cellStyle name="常规 4 2 4 2 2 3" xfId="862"/>
    <cellStyle name="常规 4 2 4 2 3" xfId="863"/>
    <cellStyle name="常规 4 2 4 2 3 2" xfId="864"/>
    <cellStyle name="常规 4 2 4 3" xfId="865"/>
    <cellStyle name="常规 4 2 4 3 2" xfId="867"/>
    <cellStyle name="常规 4 2 4 3 2 2" xfId="868"/>
    <cellStyle name="常规 4 2 4 3 3" xfId="869"/>
    <cellStyle name="常规 4 2 4 4" xfId="870"/>
    <cellStyle name="常规 4 2 4 4 2" xfId="871"/>
    <cellStyle name="常规 4 2 5" xfId="872"/>
    <cellStyle name="常规 4 2 5 2" xfId="874"/>
    <cellStyle name="常规 4 2 5 2 2" xfId="876"/>
    <cellStyle name="常规 4 2 5 3" xfId="877"/>
    <cellStyle name="常规 4 2 6" xfId="878"/>
    <cellStyle name="常规 4 2 6 2" xfId="879"/>
    <cellStyle name="常规 4 3" xfId="880"/>
    <cellStyle name="常规 4 3 2" xfId="881"/>
    <cellStyle name="常规 4 3 2 2" xfId="883"/>
    <cellStyle name="常规 4 3 2 2 2" xfId="885"/>
    <cellStyle name="常规 4 3 2 2 2 2" xfId="887"/>
    <cellStyle name="常规 4 3 2 2 2 2 2" xfId="889"/>
    <cellStyle name="常规 4 3 2 2 2 2 2 2" xfId="892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09"/>
    <cellStyle name="常规 4 3 2 2 4 2" xfId="912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8"/>
    <cellStyle name="常规 4 4 2" xfId="710"/>
    <cellStyle name="常规 4 4 2 2" xfId="713"/>
    <cellStyle name="常规 4 4 2 2 2" xfId="716"/>
    <cellStyle name="常规 4 4 2 2 2 2" xfId="358"/>
    <cellStyle name="常规 4 4 2 2 2 2 2" xfId="362"/>
    <cellStyle name="常规 4 4 2 2 2 3" xfId="366"/>
    <cellStyle name="常规 4 4 2 2 3" xfId="725"/>
    <cellStyle name="常规 4 4 2 2 3 2" xfId="384"/>
    <cellStyle name="常规 4 4 2 3" xfId="736"/>
    <cellStyle name="常规 4 4 2 3 2" xfId="739"/>
    <cellStyle name="常规 4 4 2 3 2 2" xfId="742"/>
    <cellStyle name="常规 4 4 2 3 3" xfId="749"/>
    <cellStyle name="常规 4 4 2 4" xfId="754"/>
    <cellStyle name="常规 4 4 2 4 2" xfId="757"/>
    <cellStyle name="常规 4 4 3" xfId="23"/>
    <cellStyle name="常规 4 4 3 2" xfId="768"/>
    <cellStyle name="常规 4 4 3 2 2" xfId="771"/>
    <cellStyle name="常规 4 4 3 2 2 2" xfId="774"/>
    <cellStyle name="常规 4 4 3 2 3" xfId="779"/>
    <cellStyle name="常规 4 4 3 3" xfId="784"/>
    <cellStyle name="常规 4 4 3 3 2" xfId="787"/>
    <cellStyle name="常规 4 4 4" xfId="798"/>
    <cellStyle name="常规 4 4 4 2" xfId="801"/>
    <cellStyle name="常规 4 4 4 2 2" xfId="804"/>
    <cellStyle name="常规 4 4 4 3" xfId="807"/>
    <cellStyle name="常规 4 4 5" xfId="810"/>
    <cellStyle name="常规 4 4 5 2" xfId="813"/>
    <cellStyle name="常规 4 5" xfId="443"/>
    <cellStyle name="常规 4 5 2" xfId="816"/>
    <cellStyle name="常规 4 5 2 2" xfId="819"/>
    <cellStyle name="常规 4 5 2 2 2" xfId="529"/>
    <cellStyle name="常规 4 5 2 2 2 2" xfId="532"/>
    <cellStyle name="常规 4 5 2 2 3" xfId="824"/>
    <cellStyle name="常规 4 5 2 3" xfId="827"/>
    <cellStyle name="常规 4 5 2 3 2" xfId="829"/>
    <cellStyle name="常规 4 5 3" xfId="835"/>
    <cellStyle name="常规 4 5 3 2" xfId="838"/>
    <cellStyle name="常规 4 5 3 2 2" xfId="840"/>
    <cellStyle name="常规 4 5 3 3" xfId="844"/>
    <cellStyle name="常规 4 5 4" xfId="847"/>
    <cellStyle name="常规 4 5 4 2" xfId="849"/>
    <cellStyle name="常规 4 6" xfId="854"/>
    <cellStyle name="常规 4 6 2" xfId="856"/>
    <cellStyle name="常规 4 6 2 2" xfId="859"/>
    <cellStyle name="常规 4 6 3" xfId="866"/>
    <cellStyle name="常规 4 7" xfId="873"/>
    <cellStyle name="常规 4 7 2" xfId="875"/>
    <cellStyle name="常规 5" xfId="981"/>
    <cellStyle name="常规 5 2" xfId="982"/>
    <cellStyle name="常规 5 2 2" xfId="983"/>
    <cellStyle name="常规 5 2 2 2" xfId="984"/>
    <cellStyle name="常规 5 2 2 2 2" xfId="985"/>
    <cellStyle name="常规 5 2 2 2 2 2" xfId="910"/>
    <cellStyle name="常规 5 2 2 2 2 2 2" xfId="913"/>
    <cellStyle name="常规 5 2 2 2 2 2 2 2" xfId="986"/>
    <cellStyle name="常规 5 2 2 2 2 2 2 2 2" xfId="987"/>
    <cellStyle name="常规 5 2 2 2 2 2 2 3" xfId="988"/>
    <cellStyle name="常规 5 2 2 2 2 2 3" xfId="989"/>
    <cellStyle name="常规 5 2 2 2 2 2 3 2" xfId="990"/>
    <cellStyle name="常规 5 2 2 2 2 3" xfId="991"/>
    <cellStyle name="常规 5 2 2 2 2 3 2" xfId="992"/>
    <cellStyle name="常规 5 2 2 2 2 3 2 2" xfId="993"/>
    <cellStyle name="常规 5 2 2 2 2 3 3" xfId="994"/>
    <cellStyle name="常规 5 2 2 2 2 4" xfId="995"/>
    <cellStyle name="常规 5 2 2 2 2 4 2" xfId="997"/>
    <cellStyle name="常规 5 2 2 2 3" xfId="999"/>
    <cellStyle name="常规 5 2 2 2 3 2" xfId="6"/>
    <cellStyle name="常规 5 2 2 2 3 2 2" xfId="73"/>
    <cellStyle name="常规 5 2 2 2 3 2 2 2" xfId="312"/>
    <cellStyle name="常规 5 2 2 2 3 2 3" xfId="315"/>
    <cellStyle name="常规 5 2 2 2 3 3" xfId="1000"/>
    <cellStyle name="常规 5 2 2 2 3 3 2" xfId="1001"/>
    <cellStyle name="常规 5 2 2 2 4" xfId="1002"/>
    <cellStyle name="常规 5 2 2 2 4 2" xfId="1003"/>
    <cellStyle name="常规 5 2 2 2 4 2 2" xfId="1004"/>
    <cellStyle name="常规 5 2 2 2 4 3" xfId="1005"/>
    <cellStyle name="常规 5 2 2 2 5" xfId="1006"/>
    <cellStyle name="常规 5 2 2 2 5 2" xfId="1007"/>
    <cellStyle name="常规 5 2 2 3" xfId="1008"/>
    <cellStyle name="常规 5 2 2 3 2" xfId="1009"/>
    <cellStyle name="常规 5 2 2 3 2 2" xfId="1010"/>
    <cellStyle name="常规 5 2 2 3 2 2 2" xfId="1011"/>
    <cellStyle name="常规 5 2 2 3 2 2 2 2" xfId="1012"/>
    <cellStyle name="常规 5 2 2 3 2 2 3" xfId="1013"/>
    <cellStyle name="常规 5 2 2 3 2 3" xfId="1014"/>
    <cellStyle name="常规 5 2 2 3 2 3 2" xfId="1015"/>
    <cellStyle name="常规 5 2 2 3 3" xfId="1016"/>
    <cellStyle name="常规 5 2 2 3 3 2" xfId="1017"/>
    <cellStyle name="常规 5 2 2 3 3 2 2" xfId="1018"/>
    <cellStyle name="常规 5 2 2 3 3 3" xfId="1019"/>
    <cellStyle name="常规 5 2 2 3 4" xfId="1020"/>
    <cellStyle name="常规 5 2 2 3 4 2" xfId="1021"/>
    <cellStyle name="常规 5 2 2 4" xfId="1022"/>
    <cellStyle name="常规 5 2 2 4 2" xfId="1023"/>
    <cellStyle name="常规 5 2 2 4 2 2" xfId="1024"/>
    <cellStyle name="常规 5 2 2 4 3" xfId="422"/>
    <cellStyle name="常规 5 2 2 5" xfId="1025"/>
    <cellStyle name="常规 5 2 2 5 2" xfId="1026"/>
    <cellStyle name="常规 5 2 3" xfId="1027"/>
    <cellStyle name="常规 5 2 3 2" xfId="1028"/>
    <cellStyle name="常规 5 2 3 2 2" xfId="1029"/>
    <cellStyle name="常规 5 2 3 2 2 2" xfId="730"/>
    <cellStyle name="常规 5 2 3 2 2 2 2" xfId="733"/>
    <cellStyle name="常规 5 2 3 2 2 2 2 2" xfId="1030"/>
    <cellStyle name="常规 5 2 3 2 2 2 3" xfId="497"/>
    <cellStyle name="常规 5 2 3 2 2 3" xfId="1031"/>
    <cellStyle name="常规 5 2 3 2 2 3 2" xfId="379"/>
    <cellStyle name="常规 5 2 3 2 3" xfId="1032"/>
    <cellStyle name="常规 5 2 3 2 3 2" xfId="1033"/>
    <cellStyle name="常规 5 2 3 2 3 2 2" xfId="1034"/>
    <cellStyle name="常规 5 2 3 2 3 3" xfId="1035"/>
    <cellStyle name="常规 5 2 3 2 4" xfId="1036"/>
    <cellStyle name="常规 5 2 3 2 4 2" xfId="1037"/>
    <cellStyle name="常规 5 2 3 3" xfId="1038"/>
    <cellStyle name="常规 5 2 3 3 2" xfId="1039"/>
    <cellStyle name="常规 5 2 3 3 2 2" xfId="1041"/>
    <cellStyle name="常规 5 2 3 3 2 2 2" xfId="1042"/>
    <cellStyle name="常规 5 2 3 3 2 3" xfId="1043"/>
    <cellStyle name="常规 5 2 3 3 3" xfId="1044"/>
    <cellStyle name="常规 5 2 3 3 3 2" xfId="1045"/>
    <cellStyle name="常规 5 2 3 4" xfId="1046"/>
    <cellStyle name="常规 5 2 3 4 2" xfId="1047"/>
    <cellStyle name="常规 5 2 3 4 2 2" xfId="1048"/>
    <cellStyle name="常规 5 2 3 4 3" xfId="1049"/>
    <cellStyle name="常规 5 2 3 5" xfId="1050"/>
    <cellStyle name="常规 5 2 3 5 2" xfId="1051"/>
    <cellStyle name="常规 5 2 4" xfId="1052"/>
    <cellStyle name="常规 5 2 4 2" xfId="1053"/>
    <cellStyle name="常规 5 2 4 2 2" xfId="1054"/>
    <cellStyle name="常规 5 2 4 2 2 2" xfId="1055"/>
    <cellStyle name="常规 5 2 4 2 2 2 2" xfId="1056"/>
    <cellStyle name="常规 5 2 4 2 2 3" xfId="1057"/>
    <cellStyle name="常规 5 2 4 2 3" xfId="1058"/>
    <cellStyle name="常规 5 2 4 2 3 2" xfId="1059"/>
    <cellStyle name="常规 5 2 4 3" xfId="1060"/>
    <cellStyle name="常规 5 2 4 3 2" xfId="1061"/>
    <cellStyle name="常规 5 2 4 3 2 2" xfId="1062"/>
    <cellStyle name="常规 5 2 4 3 3" xfId="1063"/>
    <cellStyle name="常规 5 2 4 4" xfId="1064"/>
    <cellStyle name="常规 5 2 4 4 2" xfId="1065"/>
    <cellStyle name="常规 5 2 5" xfId="1066"/>
    <cellStyle name="常规 5 2 5 2" xfId="1068"/>
    <cellStyle name="常规 5 2 5 2 2" xfId="1069"/>
    <cellStyle name="常规 5 2 5 3" xfId="1070"/>
    <cellStyle name="常规 5 2 6" xfId="1071"/>
    <cellStyle name="常规 5 2 6 2" xfId="1072"/>
    <cellStyle name="常规 5 3" xfId="1073"/>
    <cellStyle name="常规 5 3 2" xfId="1074"/>
    <cellStyle name="常规 5 3 2 2" xfId="1075"/>
    <cellStyle name="常规 5 3 2 2 2" xfId="1076"/>
    <cellStyle name="常规 5 3 2 2 2 2" xfId="1077"/>
    <cellStyle name="常规 5 3 2 2 2 2 2" xfId="1079"/>
    <cellStyle name="常规 5 3 2 2 2 2 2 2" xfId="1081"/>
    <cellStyle name="常规 5 3 2 2 2 2 3" xfId="1082"/>
    <cellStyle name="常规 5 3 2 2 2 3" xfId="1083"/>
    <cellStyle name="常规 5 3 2 2 2 3 2" xfId="1084"/>
    <cellStyle name="常规 5 3 2 2 3" xfId="1085"/>
    <cellStyle name="常规 5 3 2 2 3 2" xfId="1086"/>
    <cellStyle name="常规 5 3 2 2 3 2 2" xfId="1087"/>
    <cellStyle name="常规 5 3 2 2 3 3" xfId="1088"/>
    <cellStyle name="常规 5 3 2 2 4" xfId="1078"/>
    <cellStyle name="常规 5 3 2 2 4 2" xfId="1080"/>
    <cellStyle name="常规 5 3 2 3" xfId="1089"/>
    <cellStyle name="常规 5 3 2 3 2" xfId="1090"/>
    <cellStyle name="常规 5 3 2 3 2 2" xfId="1091"/>
    <cellStyle name="常规 5 3 2 3 2 2 2" xfId="1092"/>
    <cellStyle name="常规 5 3 2 3 2 3" xfId="1093"/>
    <cellStyle name="常规 5 3 2 3 3" xfId="1094"/>
    <cellStyle name="常规 5 3 2 3 3 2" xfId="1095"/>
    <cellStyle name="常规 5 3 2 4" xfId="1096"/>
    <cellStyle name="常规 5 3 2 4 2" xfId="1097"/>
    <cellStyle name="常规 5 3 2 4 2 2" xfId="1098"/>
    <cellStyle name="常规 5 3 2 4 3" xfId="1099"/>
    <cellStyle name="常规 5 3 2 5" xfId="1100"/>
    <cellStyle name="常规 5 3 2 5 2" xfId="1101"/>
    <cellStyle name="常规 5 3 3" xfId="1102"/>
    <cellStyle name="常规 5 3 3 2" xfId="1103"/>
    <cellStyle name="常规 5 3 3 2 2" xfId="1104"/>
    <cellStyle name="常规 5 3 3 2 2 2" xfId="1105"/>
    <cellStyle name="常规 5 3 3 2 2 2 2" xfId="1106"/>
    <cellStyle name="常规 5 3 3 2 2 3" xfId="1107"/>
    <cellStyle name="常规 5 3 3 2 3" xfId="1108"/>
    <cellStyle name="常规 5 3 3 2 3 2" xfId="1109"/>
    <cellStyle name="常规 5 3 3 3" xfId="1110"/>
    <cellStyle name="常规 5 3 3 3 2" xfId="1111"/>
    <cellStyle name="常规 5 3 3 3 2 2" xfId="1112"/>
    <cellStyle name="常规 5 3 3 3 3" xfId="1113"/>
    <cellStyle name="常规 5 3 3 4" xfId="1114"/>
    <cellStyle name="常规 5 3 3 4 2" xfId="1115"/>
    <cellStyle name="常规 5 3 4" xfId="1116"/>
    <cellStyle name="常规 5 3 4 2" xfId="1117"/>
    <cellStyle name="常规 5 3 4 2 2" xfId="1118"/>
    <cellStyle name="常规 5 3 4 3" xfId="1119"/>
    <cellStyle name="常规 5 3 5" xfId="1120"/>
    <cellStyle name="常规 5 3 5 2" xfId="1121"/>
    <cellStyle name="常规 5 4" xfId="882"/>
    <cellStyle name="常规 5 4 2" xfId="884"/>
    <cellStyle name="常规 5 4 2 2" xfId="886"/>
    <cellStyle name="常规 5 4 2 2 2" xfId="888"/>
    <cellStyle name="常规 5 4 2 2 2 2" xfId="890"/>
    <cellStyle name="常规 5 4 2 2 2 2 2" xfId="893"/>
    <cellStyle name="常规 5 4 2 2 2 3" xfId="896"/>
    <cellStyle name="常规 5 4 2 2 3" xfId="898"/>
    <cellStyle name="常规 5 4 2 2 3 2" xfId="900"/>
    <cellStyle name="常规 5 4 2 3" xfId="902"/>
    <cellStyle name="常规 5 4 2 3 2" xfId="904"/>
    <cellStyle name="常规 5 4 2 3 2 2" xfId="906"/>
    <cellStyle name="常规 5 4 2 3 3" xfId="908"/>
    <cellStyle name="常规 5 4 2 4" xfId="911"/>
    <cellStyle name="常规 5 4 2 4 2" xfId="914"/>
    <cellStyle name="常规 5 4 3" xfId="916"/>
    <cellStyle name="常规 5 4 3 2" xfId="918"/>
    <cellStyle name="常规 5 4 3 2 2" xfId="920"/>
    <cellStyle name="常规 5 4 3 2 2 2" xfId="922"/>
    <cellStyle name="常规 5 4 3 2 3" xfId="924"/>
    <cellStyle name="常规 5 4 3 3" xfId="926"/>
    <cellStyle name="常规 5 4 3 3 2" xfId="928"/>
    <cellStyle name="常规 5 4 4" xfId="930"/>
    <cellStyle name="常规 5 4 4 2" xfId="932"/>
    <cellStyle name="常规 5 4 4 2 2" xfId="934"/>
    <cellStyle name="常规 5 4 4 3" xfId="936"/>
    <cellStyle name="常规 5 4 5" xfId="938"/>
    <cellStyle name="常规 5 4 5 2" xfId="940"/>
    <cellStyle name="常规 5 5" xfId="942"/>
    <cellStyle name="常规 5 5 2" xfId="944"/>
    <cellStyle name="常规 5 5 2 2" xfId="946"/>
    <cellStyle name="常规 5 5 2 2 2" xfId="948"/>
    <cellStyle name="常规 5 5 2 2 2 2" xfId="950"/>
    <cellStyle name="常规 5 5 2 2 3" xfId="952"/>
    <cellStyle name="常规 5 5 2 3" xfId="954"/>
    <cellStyle name="常规 5 5 2 3 2" xfId="956"/>
    <cellStyle name="常规 5 5 3" xfId="958"/>
    <cellStyle name="常规 5 5 3 2" xfId="960"/>
    <cellStyle name="常规 5 5 3 2 2" xfId="962"/>
    <cellStyle name="常规 5 5 3 3" xfId="964"/>
    <cellStyle name="常规 5 5 4" xfId="966"/>
    <cellStyle name="常规 5 5 4 2" xfId="968"/>
    <cellStyle name="常规 5 6" xfId="970"/>
    <cellStyle name="常规 5 6 2" xfId="972"/>
    <cellStyle name="常规 5 6 2 2" xfId="974"/>
    <cellStyle name="常规 5 6 3" xfId="976"/>
    <cellStyle name="常规 5 7" xfId="978"/>
    <cellStyle name="常规 5 7 2" xfId="980"/>
    <cellStyle name="常规 6" xfId="1122"/>
    <cellStyle name="常规 6 2" xfId="1123"/>
    <cellStyle name="常规 6 2 2" xfId="1124"/>
    <cellStyle name="常规 6 2 2 2" xfId="1125"/>
    <cellStyle name="常规 6 2 2 2 2" xfId="1126"/>
    <cellStyle name="常规 6 2 2 2 2 2" xfId="1127"/>
    <cellStyle name="常规 6 2 2 2 2 2 2" xfId="1128"/>
    <cellStyle name="常规 6 2 2 2 2 2 2 2" xfId="1129"/>
    <cellStyle name="常规 6 2 2 2 2 2 2 2 2" xfId="1130"/>
    <cellStyle name="常规 6 2 2 2 2 2 2 3" xfId="1132"/>
    <cellStyle name="常规 6 2 2 2 2 2 3" xfId="1133"/>
    <cellStyle name="常规 6 2 2 2 2 2 3 2" xfId="1134"/>
    <cellStyle name="常规 6 2 2 2 2 3" xfId="1135"/>
    <cellStyle name="常规 6 2 2 2 2 3 2" xfId="1136"/>
    <cellStyle name="常规 6 2 2 2 2 3 2 2" xfId="201"/>
    <cellStyle name="常规 6 2 2 2 2 3 3" xfId="1137"/>
    <cellStyle name="常规 6 2 2 2 2 4" xfId="1138"/>
    <cellStyle name="常规 6 2 2 2 2 4 2" xfId="1139"/>
    <cellStyle name="常规 6 2 2 2 3" xfId="1140"/>
    <cellStyle name="常规 6 2 2 2 3 2" xfId="1141"/>
    <cellStyle name="常规 6 2 2 2 3 2 2" xfId="1142"/>
    <cellStyle name="常规 6 2 2 2 3 2 2 2" xfId="1143"/>
    <cellStyle name="常规 6 2 2 2 3 2 3" xfId="1144"/>
    <cellStyle name="常规 6 2 2 2 3 3" xfId="1145"/>
    <cellStyle name="常规 6 2 2 2 3 3 2" xfId="1146"/>
    <cellStyle name="常规 6 2 2 2 4" xfId="1147"/>
    <cellStyle name="常规 6 2 2 2 4 2" xfId="1148"/>
    <cellStyle name="常规 6 2 2 2 4 2 2" xfId="1149"/>
    <cellStyle name="常规 6 2 2 2 4 3" xfId="1150"/>
    <cellStyle name="常规 6 2 2 2 5" xfId="1151"/>
    <cellStyle name="常规 6 2 2 2 5 2" xfId="1152"/>
    <cellStyle name="常规 6 2 2 3" xfId="1153"/>
    <cellStyle name="常规 6 2 2 3 2" xfId="1154"/>
    <cellStyle name="常规 6 2 2 3 2 2" xfId="1155"/>
    <cellStyle name="常规 6 2 2 3 2 2 2" xfId="1156"/>
    <cellStyle name="常规 6 2 2 3 2 2 2 2" xfId="1157"/>
    <cellStyle name="常规 6 2 2 3 2 2 3" xfId="1158"/>
    <cellStyle name="常规 6 2 2 3 2 3" xfId="1159"/>
    <cellStyle name="常规 6 2 2 3 2 3 2" xfId="1160"/>
    <cellStyle name="常规 6 2 2 3 3" xfId="1161"/>
    <cellStyle name="常规 6 2 2 3 3 2" xfId="1162"/>
    <cellStyle name="常规 6 2 2 3 3 2 2" xfId="1163"/>
    <cellStyle name="常规 6 2 2 3 3 3" xfId="1164"/>
    <cellStyle name="常规 6 2 2 3 4" xfId="1165"/>
    <cellStyle name="常规 6 2 2 3 4 2" xfId="1166"/>
    <cellStyle name="常规 6 2 2 4" xfId="1167"/>
    <cellStyle name="常规 6 2 2 4 2" xfId="1168"/>
    <cellStyle name="常规 6 2 2 4 2 2" xfId="1169"/>
    <cellStyle name="常规 6 2 2 4 3" xfId="1170"/>
    <cellStyle name="常规 6 2 2 5" xfId="1171"/>
    <cellStyle name="常规 6 2 2 5 2" xfId="264"/>
    <cellStyle name="常规 6 2 3" xfId="1172"/>
    <cellStyle name="常规 6 2 3 2" xfId="1173"/>
    <cellStyle name="常规 6 2 3 2 2" xfId="81"/>
    <cellStyle name="常规 6 2 3 2 2 2" xfId="996"/>
    <cellStyle name="常规 6 2 3 2 2 2 2" xfId="998"/>
    <cellStyle name="常规 6 2 3 2 2 2 2 2" xfId="1174"/>
    <cellStyle name="常规 6 2 3 2 2 2 3" xfId="1175"/>
    <cellStyle name="常规 6 2 3 2 2 3" xfId="1176"/>
    <cellStyle name="常规 6 2 3 2 2 3 2" xfId="1177"/>
    <cellStyle name="常规 6 2 3 2 3" xfId="1178"/>
    <cellStyle name="常规 6 2 3 2 3 2" xfId="1179"/>
    <cellStyle name="常规 6 2 3 2 3 2 2" xfId="1180"/>
    <cellStyle name="常规 6 2 3 2 3 3" xfId="1181"/>
    <cellStyle name="常规 6 2 3 2 4" xfId="1182"/>
    <cellStyle name="常规 6 2 3 2 4 2" xfId="1183"/>
    <cellStyle name="常规 6 2 3 3" xfId="1184"/>
    <cellStyle name="常规 6 2 3 3 2" xfId="1185"/>
    <cellStyle name="常规 6 2 3 3 2 2" xfId="1186"/>
    <cellStyle name="常规 6 2 3 3 2 2 2" xfId="1067"/>
    <cellStyle name="常规 6 2 3 3 2 3" xfId="1187"/>
    <cellStyle name="常规 6 2 3 3 3" xfId="1188"/>
    <cellStyle name="常规 6 2 3 3 3 2" xfId="1189"/>
    <cellStyle name="常规 6 2 3 4" xfId="1190"/>
    <cellStyle name="常规 6 2 3 4 2" xfId="1191"/>
    <cellStyle name="常规 6 2 3 4 2 2" xfId="1192"/>
    <cellStyle name="常规 6 2 3 4 3" xfId="195"/>
    <cellStyle name="常规 6 2 3 5" xfId="669"/>
    <cellStyle name="常规 6 2 3 5 2" xfId="307"/>
    <cellStyle name="常规 6 2 4" xfId="1193"/>
    <cellStyle name="常规 6 2 4 2" xfId="1194"/>
    <cellStyle name="常规 6 2 4 2 2" xfId="1195"/>
    <cellStyle name="常规 6 2 4 2 2 2" xfId="1196"/>
    <cellStyle name="常规 6 2 4 2 2 2 2" xfId="1197"/>
    <cellStyle name="常规 6 2 4 2 2 3" xfId="1198"/>
    <cellStyle name="常规 6 2 4 2 3" xfId="1199"/>
    <cellStyle name="常规 6 2 4 2 3 2" xfId="1200"/>
    <cellStyle name="常规 6 2 4 3" xfId="92"/>
    <cellStyle name="常规 6 2 4 3 2" xfId="94"/>
    <cellStyle name="常规 6 2 4 3 2 2" xfId="97"/>
    <cellStyle name="常规 6 2 4 3 3" xfId="100"/>
    <cellStyle name="常规 6 2 4 4" xfId="103"/>
    <cellStyle name="常规 6 2 4 4 2" xfId="107"/>
    <cellStyle name="常规 6 2 5" xfId="1201"/>
    <cellStyle name="常规 6 2 5 2" xfId="1202"/>
    <cellStyle name="常规 6 2 5 2 2" xfId="1203"/>
    <cellStyle name="常规 6 2 5 3" xfId="112"/>
    <cellStyle name="常规 6 2 6" xfId="1204"/>
    <cellStyle name="常规 6 2 6 2" xfId="1205"/>
    <cellStyle name="常规 6 3" xfId="1206"/>
    <cellStyle name="常规 6 3 2" xfId="1207"/>
    <cellStyle name="常规 6 3 2 2" xfId="1208"/>
    <cellStyle name="常规 6 3 2 2 2" xfId="1209"/>
    <cellStyle name="常规 6 3 2 2 2 2" xfId="1210"/>
    <cellStyle name="常规 6 3 2 2 2 2 2" xfId="13"/>
    <cellStyle name="常规 6 3 2 2 2 2 2 2" xfId="1211"/>
    <cellStyle name="常规 6 3 2 2 2 2 3" xfId="1212"/>
    <cellStyle name="常规 6 3 2 2 2 3" xfId="1213"/>
    <cellStyle name="常规 6 3 2 2 2 3 2" xfId="1214"/>
    <cellStyle name="常规 6 3 2 2 3" xfId="1215"/>
    <cellStyle name="常规 6 3 2 2 3 2" xfId="1216"/>
    <cellStyle name="常规 6 3 2 2 3 2 2" xfId="1217"/>
    <cellStyle name="常规 6 3 2 2 3 3" xfId="1218"/>
    <cellStyle name="常规 6 3 2 2 4" xfId="891"/>
    <cellStyle name="常规 6 3 2 2 4 2" xfId="894"/>
    <cellStyle name="常规 6 3 2 3" xfId="1219"/>
    <cellStyle name="常规 6 3 2 3 2" xfId="1220"/>
    <cellStyle name="常规 6 3 2 3 2 2" xfId="1221"/>
    <cellStyle name="常规 6 3 2 3 2 2 2" xfId="1222"/>
    <cellStyle name="常规 6 3 2 3 2 3" xfId="1223"/>
    <cellStyle name="常规 6 3 2 3 3" xfId="1224"/>
    <cellStyle name="常规 6 3 2 3 3 2" xfId="1225"/>
    <cellStyle name="常规 6 3 2 4" xfId="1226"/>
    <cellStyle name="常规 6 3 2 4 2" xfId="1227"/>
    <cellStyle name="常规 6 3 2 4 2 2" xfId="1228"/>
    <cellStyle name="常规 6 3 2 4 3" xfId="1229"/>
    <cellStyle name="常规 6 3 2 5" xfId="1230"/>
    <cellStyle name="常规 6 3 2 5 2" xfId="338"/>
    <cellStyle name="常规 6 3 3" xfId="1231"/>
    <cellStyle name="常规 6 3 3 2" xfId="1232"/>
    <cellStyle name="常规 6 3 3 2 2" xfId="1233"/>
    <cellStyle name="常规 6 3 3 2 2 2" xfId="1234"/>
    <cellStyle name="常规 6 3 3 2 2 2 2" xfId="1235"/>
    <cellStyle name="常规 6 3 3 2 2 3" xfId="1236"/>
    <cellStyle name="常规 6 3 3 2 3" xfId="1237"/>
    <cellStyle name="常规 6 3 3 2 3 2" xfId="1238"/>
    <cellStyle name="常规 6 3 3 3" xfId="1239"/>
    <cellStyle name="常规 6 3 3 3 2" xfId="1240"/>
    <cellStyle name="常规 6 3 3 3 2 2" xfId="1241"/>
    <cellStyle name="常规 6 3 3 3 3" xfId="1242"/>
    <cellStyle name="常规 6 3 3 4" xfId="1243"/>
    <cellStyle name="常规 6 3 3 4 2" xfId="1244"/>
    <cellStyle name="常规 6 3 4" xfId="1245"/>
    <cellStyle name="常规 6 3 4 2" xfId="1246"/>
    <cellStyle name="常规 6 3 4 2 2" xfId="1247"/>
    <cellStyle name="常规 6 3 4 3" xfId="1248"/>
    <cellStyle name="常规 6 3 5" xfId="1131"/>
    <cellStyle name="常规 6 3 5 2" xfId="1249"/>
    <cellStyle name="常规 6 4" xfId="711"/>
    <cellStyle name="常规 6 4 2" xfId="714"/>
    <cellStyle name="常规 6 4 2 2" xfId="717"/>
    <cellStyle name="常规 6 4 2 2 2" xfId="357"/>
    <cellStyle name="常规 6 4 2 2 2 2" xfId="361"/>
    <cellStyle name="常规 6 4 2 2 2 2 2" xfId="719"/>
    <cellStyle name="常规 6 4 2 2 2 3" xfId="721"/>
    <cellStyle name="常规 6 4 2 2 3" xfId="365"/>
    <cellStyle name="常规 6 4 2 2 3 2" xfId="723"/>
    <cellStyle name="常规 6 4 2 3" xfId="726"/>
    <cellStyle name="常规 6 4 2 3 2" xfId="383"/>
    <cellStyle name="常规 6 4 2 3 2 2" xfId="728"/>
    <cellStyle name="常规 6 4 2 3 3" xfId="389"/>
    <cellStyle name="常规 6 4 2 4" xfId="731"/>
    <cellStyle name="常规 6 4 2 4 2" xfId="734"/>
    <cellStyle name="常规 6 4 3" xfId="737"/>
    <cellStyle name="常规 6 4 3 2" xfId="740"/>
    <cellStyle name="常规 6 4 3 2 2" xfId="743"/>
    <cellStyle name="常规 6 4 3 2 2 2" xfId="745"/>
    <cellStyle name="常规 6 4 3 2 3" xfId="747"/>
    <cellStyle name="常规 6 4 3 3" xfId="750"/>
    <cellStyle name="常规 6 4 3 3 2" xfId="752"/>
    <cellStyle name="常规 6 4 4" xfId="755"/>
    <cellStyle name="常规 6 4 4 2" xfId="758"/>
    <cellStyle name="常规 6 4 4 2 2" xfId="760"/>
    <cellStyle name="常规 6 4 4 3" xfId="762"/>
    <cellStyle name="常规 6 4 5" xfId="764"/>
    <cellStyle name="常规 6 4 5 2" xfId="766"/>
    <cellStyle name="常规 6 5" xfId="22"/>
    <cellStyle name="常规 6 5 2" xfId="769"/>
    <cellStyle name="常规 6 5 2 2" xfId="772"/>
    <cellStyle name="常规 6 5 2 2 2" xfId="775"/>
    <cellStyle name="常规 6 5 2 2 2 2" xfId="215"/>
    <cellStyle name="常规 6 5 2 2 3" xfId="777"/>
    <cellStyle name="常规 6 5 2 3" xfId="780"/>
    <cellStyle name="常规 6 5 2 3 2" xfId="782"/>
    <cellStyle name="常规 6 5 3" xfId="785"/>
    <cellStyle name="常规 6 5 3 2" xfId="788"/>
    <cellStyle name="常规 6 5 3 2 2" xfId="790"/>
    <cellStyle name="常规 6 5 3 3" xfId="792"/>
    <cellStyle name="常规 6 5 4" xfId="794"/>
    <cellStyle name="常规 6 5 4 2" xfId="796"/>
    <cellStyle name="常规 6 6" xfId="799"/>
    <cellStyle name="常规 6 6 2" xfId="802"/>
    <cellStyle name="常规 6 6 2 2" xfId="805"/>
    <cellStyle name="常规 6 6 3" xfId="808"/>
    <cellStyle name="常规 6 7" xfId="811"/>
    <cellStyle name="常规 6 7 2" xfId="814"/>
    <cellStyle name="常规 7" xfId="1250"/>
    <cellStyle name="常规 7 2" xfId="1251"/>
    <cellStyle name="常规 7 2 2" xfId="1252"/>
    <cellStyle name="常规 7 2 2 2" xfId="1253"/>
    <cellStyle name="常规 7 2 2 2 2" xfId="1254"/>
    <cellStyle name="常规 7 2 2 3" xfId="1255"/>
    <cellStyle name="常规 7 2 3" xfId="1256"/>
    <cellStyle name="常规 7 2 3 2" xfId="1257"/>
    <cellStyle name="常规 7 2 4" xfId="1258"/>
    <cellStyle name="常规 7 3" xfId="1259"/>
    <cellStyle name="常规 7 3 2" xfId="1260"/>
    <cellStyle name="常规 7 3 2 2" xfId="1261"/>
    <cellStyle name="常规 7 3 3" xfId="1262"/>
    <cellStyle name="常规 7 4" xfId="817"/>
    <cellStyle name="常规 7 4 2" xfId="820"/>
    <cellStyle name="常规 7 5" xfId="836"/>
    <cellStyle name="常规 8" xfId="1263"/>
    <cellStyle name="常规 8 2" xfId="1264"/>
    <cellStyle name="常规 8 2 2" xfId="1265"/>
    <cellStyle name="常规 8 2 2 2" xfId="1266"/>
    <cellStyle name="常规 8 2 3" xfId="1267"/>
    <cellStyle name="常规 8 3" xfId="1268"/>
    <cellStyle name="常规 8 3 2" xfId="1269"/>
    <cellStyle name="常规 8 4" xfId="857"/>
    <cellStyle name="常规 9" xfId="1270"/>
    <cellStyle name="常规 9 2" xfId="1271"/>
    <cellStyle name="常规 9 2 2" xfId="1272"/>
    <cellStyle name="常规 9 3" xfId="1273"/>
    <cellStyle name="常规_Sheet1" xfId="1274"/>
    <cellStyle name="常规_上汽4月别克 2 2" xfId="1936"/>
    <cellStyle name="超链接" xfId="1280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597" builtinId="8" hidden="1"/>
    <cellStyle name="超链接" xfId="1722" builtinId="8" hidden="1"/>
    <cellStyle name="超链接" xfId="1724" builtinId="8" hidden="1"/>
    <cellStyle name="超链接" xfId="1726" builtinId="8" hidden="1"/>
    <cellStyle name="超链接" xfId="1728" builtinId="8" hidden="1"/>
    <cellStyle name="超链接" xfId="1730" builtinId="8" hidden="1"/>
    <cellStyle name="超链接" xfId="1732" builtinId="8" hidden="1"/>
    <cellStyle name="超链接" xfId="1734" builtinId="8" hidden="1"/>
    <cellStyle name="超链接" xfId="1736" builtinId="8" hidden="1"/>
    <cellStyle name="超链接" xfId="1738" builtinId="8" hidden="1"/>
    <cellStyle name="超链接" xfId="1740" builtinId="8" hidden="1"/>
    <cellStyle name="超链接" xfId="1742" builtinId="8" hidden="1"/>
    <cellStyle name="超链接" xfId="1744" builtinId="8" hidden="1"/>
    <cellStyle name="超链接" xfId="1746" builtinId="8" hidden="1"/>
    <cellStyle name="超链接" xfId="1748" builtinId="8" hidden="1"/>
    <cellStyle name="超链接" xfId="1750" builtinId="8" hidden="1"/>
    <cellStyle name="超链接" xfId="1752" builtinId="8" hidden="1"/>
    <cellStyle name="超链接" xfId="1754" builtinId="8" hidden="1"/>
    <cellStyle name="超链接" xfId="1756" builtinId="8" hidden="1"/>
    <cellStyle name="超链接" xfId="1758" builtinId="8" hidden="1"/>
    <cellStyle name="超链接" xfId="1760" builtinId="8" hidden="1"/>
    <cellStyle name="超链接" xfId="1762" builtinId="8" hidden="1"/>
    <cellStyle name="超链接" xfId="1764" builtinId="8" hidden="1"/>
    <cellStyle name="超链接" xfId="1766" builtinId="8" hidden="1"/>
    <cellStyle name="超链接" xfId="1768" builtinId="8" hidden="1"/>
    <cellStyle name="超链接" xfId="1770" builtinId="8" hidden="1"/>
    <cellStyle name="超链接" xfId="1772" builtinId="8" hidden="1"/>
    <cellStyle name="超链接" xfId="1774" builtinId="8" hidden="1"/>
    <cellStyle name="超链接" xfId="1776" builtinId="8" hidden="1"/>
    <cellStyle name="超链接" xfId="1778" builtinId="8" hidden="1"/>
    <cellStyle name="超链接" xfId="1780" builtinId="8" hidden="1"/>
    <cellStyle name="超链接" xfId="1782" builtinId="8" hidden="1"/>
    <cellStyle name="超链接" xfId="1784" builtinId="8" hidden="1"/>
    <cellStyle name="超链接" xfId="1786" builtinId="8" hidden="1"/>
    <cellStyle name="超链接" xfId="1788" builtinId="8" hidden="1"/>
    <cellStyle name="超链接" xfId="1790" builtinId="8" hidden="1"/>
    <cellStyle name="超链接" xfId="1792" builtinId="8" hidden="1"/>
    <cellStyle name="超链接" xfId="1794" builtinId="8" hidden="1"/>
    <cellStyle name="超链接" xfId="1796" builtinId="8" hidden="1"/>
    <cellStyle name="超链接" xfId="1798" builtinId="8" hidden="1"/>
    <cellStyle name="超链接" xfId="1800" builtinId="8" hidden="1"/>
    <cellStyle name="超链接" xfId="1802" builtinId="8" hidden="1"/>
    <cellStyle name="超链接" xfId="1804" builtinId="8" hidden="1"/>
    <cellStyle name="超链接" xfId="1806" builtinId="8" hidden="1"/>
    <cellStyle name="超链接" xfId="1808" builtinId="8" hidden="1"/>
    <cellStyle name="超链接" xfId="1810" builtinId="8" hidden="1"/>
    <cellStyle name="超链接" xfId="1812" builtinId="8" hidden="1"/>
    <cellStyle name="超链接" xfId="1814" builtinId="8" hidden="1"/>
    <cellStyle name="超链接" xfId="1816" builtinId="8" hidden="1"/>
    <cellStyle name="超链接" xfId="1818" builtinId="8" hidden="1"/>
    <cellStyle name="超链接" xfId="1820" builtinId="8" hidden="1"/>
    <cellStyle name="超链接" xfId="1822" builtinId="8" hidden="1"/>
    <cellStyle name="超链接" xfId="1824" builtinId="8" hidden="1"/>
    <cellStyle name="超链接" xfId="1826" builtinId="8" hidden="1"/>
    <cellStyle name="超链接" xfId="1828" builtinId="8" hidden="1"/>
    <cellStyle name="超链接" xfId="1830" builtinId="8" hidden="1"/>
    <cellStyle name="超链接" xfId="1832" builtinId="8" hidden="1"/>
    <cellStyle name="超链接" xfId="1834" builtinId="8" hidden="1"/>
    <cellStyle name="超链接" xfId="1836" builtinId="8" hidden="1"/>
    <cellStyle name="超链接" xfId="1838" builtinId="8" hidden="1"/>
    <cellStyle name="超链接" xfId="1840" builtinId="8" hidden="1"/>
    <cellStyle name="超链接" xfId="1842" builtinId="8" hidden="1"/>
    <cellStyle name="超链接" xfId="1844" builtinId="8" hidden="1"/>
    <cellStyle name="超链接" xfId="1846" builtinId="8" hidden="1"/>
    <cellStyle name="超链接" xfId="1848" builtinId="8" hidden="1"/>
    <cellStyle name="超链接" xfId="1850" builtinId="8" hidden="1"/>
    <cellStyle name="超链接" xfId="1852" builtinId="8" hidden="1"/>
    <cellStyle name="超链接" xfId="1854" builtinId="8" hidden="1"/>
    <cellStyle name="超链接" xfId="1856" builtinId="8" hidden="1"/>
    <cellStyle name="超链接" xfId="1858" builtinId="8" hidden="1"/>
    <cellStyle name="超链接" xfId="1860" builtinId="8" hidden="1"/>
    <cellStyle name="超链接" xfId="1862" builtinId="8" hidden="1"/>
    <cellStyle name="超链接" xfId="1864" builtinId="8" hidden="1"/>
    <cellStyle name="超链接" xfId="1866" builtinId="8" hidden="1"/>
    <cellStyle name="超链接" xfId="1868" builtinId="8" hidden="1"/>
    <cellStyle name="超链接" xfId="1870" builtinId="8" hidden="1"/>
    <cellStyle name="超链接" xfId="1872" builtinId="8" hidden="1"/>
    <cellStyle name="超链接" xfId="1874" builtinId="8" hidden="1"/>
    <cellStyle name="超链接" xfId="1876" builtinId="8" hidden="1"/>
    <cellStyle name="超链接" xfId="1878" builtinId="8" hidden="1"/>
    <cellStyle name="超链接" xfId="1880" builtinId="8" hidden="1"/>
    <cellStyle name="超链接" xfId="1882" builtinId="8" hidden="1"/>
    <cellStyle name="超链接" xfId="1884" builtinId="8" hidden="1"/>
    <cellStyle name="超链接" xfId="1886" builtinId="8" hidden="1"/>
    <cellStyle name="超链接" xfId="1888" builtinId="8" hidden="1"/>
    <cellStyle name="超链接" xfId="1890" builtinId="8" hidden="1"/>
    <cellStyle name="超链接" xfId="1892" builtinId="8" hidden="1"/>
    <cellStyle name="超链接" xfId="1894" builtinId="8" hidden="1"/>
    <cellStyle name="超链接" xfId="1896" builtinId="8" hidden="1"/>
    <cellStyle name="超链接" xfId="1898" builtinId="8" hidden="1"/>
    <cellStyle name="超链接" xfId="1900" builtinId="8" hidden="1"/>
    <cellStyle name="超链接" xfId="1902" builtinId="8" hidden="1"/>
    <cellStyle name="超链接" xfId="1904" builtinId="8" hidden="1"/>
    <cellStyle name="超链接" xfId="1906" builtinId="8" hidden="1"/>
    <cellStyle name="超链接" xfId="1908" builtinId="8" hidden="1"/>
    <cellStyle name="超链接" xfId="1910" builtinId="8" hidden="1"/>
    <cellStyle name="超链接" xfId="1912" builtinId="8" hidden="1"/>
    <cellStyle name="超链接" xfId="1914" builtinId="8" hidden="1"/>
    <cellStyle name="超链接" xfId="1916" builtinId="8" hidden="1"/>
    <cellStyle name="超链接" xfId="1918" builtinId="8" hidden="1"/>
    <cellStyle name="超链接" xfId="1920" builtinId="8" hidden="1"/>
    <cellStyle name="超链接" xfId="1922" builtinId="8" hidden="1"/>
    <cellStyle name="超链接" xfId="1924" builtinId="8" hidden="1"/>
    <cellStyle name="超链接" xfId="1926" builtinId="8" hidden="1"/>
    <cellStyle name="超链接" xfId="1928" builtinId="8" hidden="1"/>
    <cellStyle name="超链接" xfId="1930" builtinId="8" hidden="1"/>
    <cellStyle name="超链接" xfId="1932" builtinId="8" hidden="1"/>
    <cellStyle name="超链接" xfId="1934" builtinId="8" hidden="1"/>
    <cellStyle name="超链接" xfId="1939" builtinId="8" hidden="1"/>
    <cellStyle name="超链接" xfId="1942" builtinId="8" hidden="1"/>
    <cellStyle name="超链接" xfId="1944" builtinId="8" hidden="1"/>
    <cellStyle name="超链接" xfId="1946" builtinId="8" hidden="1"/>
    <cellStyle name="超链接" xfId="1948" builtinId="8" hidden="1"/>
    <cellStyle name="超链接" xfId="1950" builtinId="8" hidden="1"/>
    <cellStyle name="超链接" xfId="1952" builtinId="8" hidden="1"/>
    <cellStyle name="超链接" xfId="1954" builtinId="8" hidden="1"/>
    <cellStyle name="超链接" xfId="1956" builtinId="8" hidden="1"/>
    <cellStyle name="超链接" xfId="1958" builtinId="8" hidden="1"/>
    <cellStyle name="超链接" xfId="1960" builtinId="8" hidden="1"/>
    <cellStyle name="超链接" xfId="1962" builtinId="8" hidden="1"/>
    <cellStyle name="超链接" xfId="1964" builtinId="8" hidden="1"/>
    <cellStyle name="超链接" xfId="1966" builtinId="8" hidden="1"/>
    <cellStyle name="超链接" xfId="1968" builtinId="8" hidden="1"/>
    <cellStyle name="超链接" xfId="1970" builtinId="8" hidden="1"/>
    <cellStyle name="超链接" xfId="1972" builtinId="8" hidden="1"/>
    <cellStyle name="超链接" xfId="1974" builtinId="8" hidden="1"/>
    <cellStyle name="超链接" xfId="1976" builtinId="8" hidden="1"/>
    <cellStyle name="超链接" xfId="1978" builtinId="8" hidden="1"/>
    <cellStyle name="超链接" xfId="1980" builtinId="8" hidden="1"/>
    <cellStyle name="超链接" xfId="1982" builtinId="8" hidden="1"/>
    <cellStyle name="超链接" xfId="1984" builtinId="8" hidden="1"/>
    <cellStyle name="超链接" xfId="1986" builtinId="8" hidden="1"/>
    <cellStyle name="超链接" xfId="1988" builtinId="8" hidden="1"/>
    <cellStyle name="超链接" xfId="1990" builtinId="8" hidden="1"/>
    <cellStyle name="超链接" xfId="1992" builtinId="8" hidden="1"/>
    <cellStyle name="超链接" xfId="1994" builtinId="8" hidden="1"/>
    <cellStyle name="超链接" xfId="1996" builtinId="8" hidden="1"/>
    <cellStyle name="超链接" xfId="1998" builtinId="8" hidden="1"/>
    <cellStyle name="超链接" xfId="2000" builtinId="8" hidden="1"/>
    <cellStyle name="超链接" xfId="2002" builtinId="8" hidden="1"/>
    <cellStyle name="超链接" xfId="2004" builtinId="8" hidden="1"/>
    <cellStyle name="超链接" xfId="2006" builtinId="8" hidden="1"/>
    <cellStyle name="超链接" xfId="2008" builtinId="8" hidden="1"/>
    <cellStyle name="超链接" xfId="2010" builtinId="8" hidden="1"/>
    <cellStyle name="超链接" xfId="2012" builtinId="8" hidden="1"/>
    <cellStyle name="超链接" xfId="2014" builtinId="8" hidden="1"/>
    <cellStyle name="超链接" xfId="2016" builtinId="8" hidden="1"/>
    <cellStyle name="超链接" xfId="2018" builtinId="8" hidden="1"/>
    <cellStyle name="超链接" xfId="2020" builtinId="8" hidden="1"/>
    <cellStyle name="超链接" xfId="2022" builtinId="8" hidden="1"/>
    <cellStyle name="超链接" xfId="2024" builtinId="8" hidden="1"/>
    <cellStyle name="超链接" xfId="2026" builtinId="8" hidden="1"/>
    <cellStyle name="超链接" xfId="2028" builtinId="8" hidden="1"/>
    <cellStyle name="超链接" xfId="2030" builtinId="8" hidden="1"/>
    <cellStyle name="超链接" xfId="2032" builtinId="8" hidden="1"/>
    <cellStyle name="超链接" xfId="2034" builtinId="8" hidden="1"/>
    <cellStyle name="超链接" xfId="2036" builtinId="8" hidden="1"/>
    <cellStyle name="超链接" xfId="2038" builtinId="8" hidden="1"/>
    <cellStyle name="超链接" xfId="2040" builtinId="8" hidden="1"/>
    <cellStyle name="超链接" xfId="2042" builtinId="8" hidden="1"/>
    <cellStyle name="超链接" xfId="2044" builtinId="8" hidden="1"/>
    <cellStyle name="超链接" xfId="2046" builtinId="8" hidden="1"/>
    <cellStyle name="超链接" xfId="2048" builtinId="8" hidden="1"/>
    <cellStyle name="超链接" xfId="2050" builtinId="8" hidden="1"/>
    <cellStyle name="超链接" xfId="2052" builtinId="8" hidden="1"/>
    <cellStyle name="超链接" xfId="2054" builtinId="8" hidden="1"/>
    <cellStyle name="超链接" xfId="2056" builtinId="8" hidden="1"/>
    <cellStyle name="超链接" xfId="2058" builtinId="8" hidden="1"/>
    <cellStyle name="超链接" xfId="2060" builtinId="8" hidden="1"/>
    <cellStyle name="超链接" xfId="2062" builtinId="8" hidden="1"/>
    <cellStyle name="超链接" xfId="2064" builtinId="8" hidden="1"/>
    <cellStyle name="超链接" xfId="2066" builtinId="8" hidden="1"/>
    <cellStyle name="超链接" xfId="2068" builtinId="8" hidden="1"/>
    <cellStyle name="超链接" xfId="2070" builtinId="8" hidden="1"/>
    <cellStyle name="超链接" xfId="2072" builtinId="8" hidden="1"/>
    <cellStyle name="超链接" xfId="2074" builtinId="8" hidden="1"/>
    <cellStyle name="超链接" xfId="2076" builtinId="8" hidden="1"/>
    <cellStyle name="超链接" xfId="2078" builtinId="8" hidden="1"/>
    <cellStyle name="超链接" xfId="2080" builtinId="8" hidden="1"/>
    <cellStyle name="超链接" xfId="2082" builtinId="8" hidden="1"/>
    <cellStyle name="超链接" xfId="2084" builtinId="8" hidden="1"/>
    <cellStyle name="超链接" xfId="2086" builtinId="8" hidden="1"/>
    <cellStyle name="超链接" xfId="2088" builtinId="8" hidden="1"/>
    <cellStyle name="超链接" xfId="2090" builtinId="8" hidden="1"/>
    <cellStyle name="超链接" xfId="2092" builtinId="8" hidden="1"/>
    <cellStyle name="超链接" xfId="2094" builtinId="8" hidden="1"/>
    <cellStyle name="超链接 2" xfId="1275"/>
    <cellStyle name="超链接 2 2" xfId="1276"/>
    <cellStyle name="超链接 3" xfId="1277"/>
    <cellStyle name="逗号" xfId="10" builtinId="3"/>
    <cellStyle name="访问过的超链接" xfId="1281" builtinId="9" hidden="1"/>
    <cellStyle name="访问过的超链接" xfId="1284" builtinId="9" hidden="1"/>
    <cellStyle name="访问过的超链接" xfId="1286" builtinId="9" hidden="1"/>
    <cellStyle name="访问过的超链接" xfId="1288" builtinId="9" hidden="1"/>
    <cellStyle name="访问过的超链接" xfId="1290" builtinId="9" hidden="1"/>
    <cellStyle name="访问过的超链接" xfId="1292" builtinId="9" hidden="1"/>
    <cellStyle name="访问过的超链接" xfId="1294" builtinId="9" hidden="1"/>
    <cellStyle name="访问过的超链接" xfId="1296" builtinId="9" hidden="1"/>
    <cellStyle name="访问过的超链接" xfId="1298" builtinId="9" hidden="1"/>
    <cellStyle name="访问过的超链接" xfId="1300" builtinId="9" hidden="1"/>
    <cellStyle name="访问过的超链接" xfId="1302" builtinId="9" hidden="1"/>
    <cellStyle name="访问过的超链接" xfId="1304" builtinId="9" hidden="1"/>
    <cellStyle name="访问过的超链接" xfId="1306" builtinId="9" hidden="1"/>
    <cellStyle name="访问过的超链接" xfId="1308" builtinId="9" hidden="1"/>
    <cellStyle name="访问过的超链接" xfId="1310" builtinId="9" hidden="1"/>
    <cellStyle name="访问过的超链接" xfId="1312" builtinId="9" hidden="1"/>
    <cellStyle name="访问过的超链接" xfId="1314" builtinId="9" hidden="1"/>
    <cellStyle name="访问过的超链接" xfId="1316" builtinId="9" hidden="1"/>
    <cellStyle name="访问过的超链接" xfId="1318" builtinId="9" hidden="1"/>
    <cellStyle name="访问过的超链接" xfId="1320" builtinId="9" hidden="1"/>
    <cellStyle name="访问过的超链接" xfId="1322" builtinId="9" hidden="1"/>
    <cellStyle name="访问过的超链接" xfId="1324" builtinId="9" hidden="1"/>
    <cellStyle name="访问过的超链接" xfId="1326" builtinId="9" hidden="1"/>
    <cellStyle name="访问过的超链接" xfId="1328" builtinId="9" hidden="1"/>
    <cellStyle name="访问过的超链接" xfId="1330" builtinId="9" hidden="1"/>
    <cellStyle name="访问过的超链接" xfId="1332" builtinId="9" hidden="1"/>
    <cellStyle name="访问过的超链接" xfId="1334" builtinId="9" hidden="1"/>
    <cellStyle name="访问过的超链接" xfId="1336" builtinId="9" hidden="1"/>
    <cellStyle name="访问过的超链接" xfId="1338" builtinId="9" hidden="1"/>
    <cellStyle name="访问过的超链接" xfId="1340" builtinId="9" hidden="1"/>
    <cellStyle name="访问过的超链接" xfId="1342" builtinId="9" hidden="1"/>
    <cellStyle name="访问过的超链接" xfId="1344" builtinId="9" hidden="1"/>
    <cellStyle name="访问过的超链接" xfId="1346" builtinId="9" hidden="1"/>
    <cellStyle name="访问过的超链接" xfId="1348" builtinId="9" hidden="1"/>
    <cellStyle name="访问过的超链接" xfId="1350" builtinId="9" hidden="1"/>
    <cellStyle name="访问过的超链接" xfId="1352" builtinId="9" hidden="1"/>
    <cellStyle name="访问过的超链接" xfId="1354" builtinId="9" hidden="1"/>
    <cellStyle name="访问过的超链接" xfId="1356" builtinId="9" hidden="1"/>
    <cellStyle name="访问过的超链接" xfId="1358" builtinId="9" hidden="1"/>
    <cellStyle name="访问过的超链接" xfId="1360" builtinId="9" hidden="1"/>
    <cellStyle name="访问过的超链接" xfId="1362" builtinId="9" hidden="1"/>
    <cellStyle name="访问过的超链接" xfId="1364" builtinId="9" hidden="1"/>
    <cellStyle name="访问过的超链接" xfId="1366" builtinId="9" hidden="1"/>
    <cellStyle name="访问过的超链接" xfId="1368" builtinId="9" hidden="1"/>
    <cellStyle name="访问过的超链接" xfId="1370" builtinId="9" hidden="1"/>
    <cellStyle name="访问过的超链接" xfId="1372" builtinId="9" hidden="1"/>
    <cellStyle name="访问过的超链接" xfId="1374" builtinId="9" hidden="1"/>
    <cellStyle name="访问过的超链接" xfId="1376" builtinId="9" hidden="1"/>
    <cellStyle name="访问过的超链接" xfId="1378" builtinId="9" hidden="1"/>
    <cellStyle name="访问过的超链接" xfId="1380" builtinId="9" hidden="1"/>
    <cellStyle name="访问过的超链接" xfId="1382" builtinId="9" hidden="1"/>
    <cellStyle name="访问过的超链接" xfId="1384" builtinId="9" hidden="1"/>
    <cellStyle name="访问过的超链接" xfId="1386" builtinId="9" hidden="1"/>
    <cellStyle name="访问过的超链接" xfId="1388" builtinId="9" hidden="1"/>
    <cellStyle name="访问过的超链接" xfId="1390" builtinId="9" hidden="1"/>
    <cellStyle name="访问过的超链接" xfId="1392" builtinId="9" hidden="1"/>
    <cellStyle name="访问过的超链接" xfId="1394" builtinId="9" hidden="1"/>
    <cellStyle name="访问过的超链接" xfId="1396" builtinId="9" hidden="1"/>
    <cellStyle name="访问过的超链接" xfId="1398" builtinId="9" hidden="1"/>
    <cellStyle name="访问过的超链接" xfId="1400" builtinId="9" hidden="1"/>
    <cellStyle name="访问过的超链接" xfId="1402" builtinId="9" hidden="1"/>
    <cellStyle name="访问过的超链接" xfId="1404" builtinId="9" hidden="1"/>
    <cellStyle name="访问过的超链接" xfId="1406" builtinId="9" hidden="1"/>
    <cellStyle name="访问过的超链接" xfId="1408" builtinId="9" hidden="1"/>
    <cellStyle name="访问过的超链接" xfId="1410" builtinId="9" hidden="1"/>
    <cellStyle name="访问过的超链接" xfId="1412" builtinId="9" hidden="1"/>
    <cellStyle name="访问过的超链接" xfId="1414" builtinId="9" hidden="1"/>
    <cellStyle name="访问过的超链接" xfId="1416" builtinId="9" hidden="1"/>
    <cellStyle name="访问过的超链接" xfId="1418" builtinId="9" hidden="1"/>
    <cellStyle name="访问过的超链接" xfId="1420" builtinId="9" hidden="1"/>
    <cellStyle name="访问过的超链接" xfId="1422" builtinId="9" hidden="1"/>
    <cellStyle name="访问过的超链接" xfId="1424" builtinId="9" hidden="1"/>
    <cellStyle name="访问过的超链接" xfId="1426" builtinId="9" hidden="1"/>
    <cellStyle name="访问过的超链接" xfId="1428" builtinId="9" hidden="1"/>
    <cellStyle name="访问过的超链接" xfId="1430" builtinId="9" hidden="1"/>
    <cellStyle name="访问过的超链接" xfId="1432" builtinId="9" hidden="1"/>
    <cellStyle name="访问过的超链接" xfId="1434" builtinId="9" hidden="1"/>
    <cellStyle name="访问过的超链接" xfId="1436" builtinId="9" hidden="1"/>
    <cellStyle name="访问过的超链接" xfId="1438" builtinId="9" hidden="1"/>
    <cellStyle name="访问过的超链接" xfId="1440" builtinId="9" hidden="1"/>
    <cellStyle name="访问过的超链接" xfId="1442" builtinId="9" hidden="1"/>
    <cellStyle name="访问过的超链接" xfId="1444" builtinId="9" hidden="1"/>
    <cellStyle name="访问过的超链接" xfId="1446" builtinId="9" hidden="1"/>
    <cellStyle name="访问过的超链接" xfId="1448" builtinId="9" hidden="1"/>
    <cellStyle name="访问过的超链接" xfId="1450" builtinId="9" hidden="1"/>
    <cellStyle name="访问过的超链接" xfId="1452" builtinId="9" hidden="1"/>
    <cellStyle name="访问过的超链接" xfId="1454" builtinId="9" hidden="1"/>
    <cellStyle name="访问过的超链接" xfId="1456" builtinId="9" hidden="1"/>
    <cellStyle name="访问过的超链接" xfId="1458" builtinId="9" hidden="1"/>
    <cellStyle name="访问过的超链接" xfId="1460" builtinId="9" hidden="1"/>
    <cellStyle name="访问过的超链接" xfId="1462" builtinId="9" hidden="1"/>
    <cellStyle name="访问过的超链接" xfId="1464" builtinId="9" hidden="1"/>
    <cellStyle name="访问过的超链接" xfId="1466" builtinId="9" hidden="1"/>
    <cellStyle name="访问过的超链接" xfId="1468" builtinId="9" hidden="1"/>
    <cellStyle name="访问过的超链接" xfId="1470" builtinId="9" hidden="1"/>
    <cellStyle name="访问过的超链接" xfId="1472" builtinId="9" hidden="1"/>
    <cellStyle name="访问过的超链接" xfId="1474" builtinId="9" hidden="1"/>
    <cellStyle name="访问过的超链接" xfId="1476" builtinId="9" hidden="1"/>
    <cellStyle name="访问过的超链接" xfId="1478" builtinId="9" hidden="1"/>
    <cellStyle name="访问过的超链接" xfId="1480" builtinId="9" hidden="1"/>
    <cellStyle name="访问过的超链接" xfId="1482" builtinId="9" hidden="1"/>
    <cellStyle name="访问过的超链接" xfId="1484" builtinId="9" hidden="1"/>
    <cellStyle name="访问过的超链接" xfId="1486" builtinId="9" hidden="1"/>
    <cellStyle name="访问过的超链接" xfId="1488" builtinId="9" hidden="1"/>
    <cellStyle name="访问过的超链接" xfId="1490" builtinId="9" hidden="1"/>
    <cellStyle name="访问过的超链接" xfId="1492" builtinId="9" hidden="1"/>
    <cellStyle name="访问过的超链接" xfId="1494" builtinId="9" hidden="1"/>
    <cellStyle name="访问过的超链接" xfId="1496" builtinId="9" hidden="1"/>
    <cellStyle name="访问过的超链接" xfId="1498" builtinId="9" hidden="1"/>
    <cellStyle name="访问过的超链接" xfId="1500" builtinId="9" hidden="1"/>
    <cellStyle name="访问过的超链接" xfId="1502" builtinId="9" hidden="1"/>
    <cellStyle name="访问过的超链接" xfId="1504" builtinId="9" hidden="1"/>
    <cellStyle name="访问过的超链接" xfId="1506" builtinId="9" hidden="1"/>
    <cellStyle name="访问过的超链接" xfId="1508" builtinId="9" hidden="1"/>
    <cellStyle name="访问过的超链接" xfId="1510" builtinId="9" hidden="1"/>
    <cellStyle name="访问过的超链接" xfId="1512" builtinId="9" hidden="1"/>
    <cellStyle name="访问过的超链接" xfId="1514" builtinId="9" hidden="1"/>
    <cellStyle name="访问过的超链接" xfId="1516" builtinId="9" hidden="1"/>
    <cellStyle name="访问过的超链接" xfId="1518" builtinId="9" hidden="1"/>
    <cellStyle name="访问过的超链接" xfId="1520" builtinId="9" hidden="1"/>
    <cellStyle name="访问过的超链接" xfId="1522" builtinId="9" hidden="1"/>
    <cellStyle name="访问过的超链接" xfId="1524" builtinId="9" hidden="1"/>
    <cellStyle name="访问过的超链接" xfId="1526" builtinId="9" hidden="1"/>
    <cellStyle name="访问过的超链接" xfId="1528" builtinId="9" hidden="1"/>
    <cellStyle name="访问过的超链接" xfId="1530" builtinId="9" hidden="1"/>
    <cellStyle name="访问过的超链接" xfId="1532" builtinId="9" hidden="1"/>
    <cellStyle name="访问过的超链接" xfId="1534" builtinId="9" hidden="1"/>
    <cellStyle name="访问过的超链接" xfId="1536" builtinId="9" hidden="1"/>
    <cellStyle name="访问过的超链接" xfId="1538" builtinId="9" hidden="1"/>
    <cellStyle name="访问过的超链接" xfId="1540" builtinId="9" hidden="1"/>
    <cellStyle name="访问过的超链接" xfId="1542" builtinId="9" hidden="1"/>
    <cellStyle name="访问过的超链接" xfId="1544" builtinId="9" hidden="1"/>
    <cellStyle name="访问过的超链接" xfId="1546" builtinId="9" hidden="1"/>
    <cellStyle name="访问过的超链接" xfId="1548" builtinId="9" hidden="1"/>
    <cellStyle name="访问过的超链接" xfId="1550" builtinId="9" hidden="1"/>
    <cellStyle name="访问过的超链接" xfId="1552" builtinId="9" hidden="1"/>
    <cellStyle name="访问过的超链接" xfId="1554" builtinId="9" hidden="1"/>
    <cellStyle name="访问过的超链接" xfId="1556" builtinId="9" hidden="1"/>
    <cellStyle name="访问过的超链接" xfId="1558" builtinId="9" hidden="1"/>
    <cellStyle name="访问过的超链接" xfId="1560" builtinId="9" hidden="1"/>
    <cellStyle name="访问过的超链接" xfId="1562" builtinId="9" hidden="1"/>
    <cellStyle name="访问过的超链接" xfId="1564" builtinId="9" hidden="1"/>
    <cellStyle name="访问过的超链接" xfId="1566" builtinId="9" hidden="1"/>
    <cellStyle name="访问过的超链接" xfId="1568" builtinId="9" hidden="1"/>
    <cellStyle name="访问过的超链接" xfId="1570" builtinId="9" hidden="1"/>
    <cellStyle name="访问过的超链接" xfId="1572" builtinId="9" hidden="1"/>
    <cellStyle name="访问过的超链接" xfId="1574" builtinId="9" hidden="1"/>
    <cellStyle name="访问过的超链接" xfId="1576" builtinId="9" hidden="1"/>
    <cellStyle name="访问过的超链接" xfId="1578" builtinId="9" hidden="1"/>
    <cellStyle name="访问过的超链接" xfId="1580" builtinId="9" hidden="1"/>
    <cellStyle name="访问过的超链接" xfId="1582" builtinId="9" hidden="1"/>
    <cellStyle name="访问过的超链接" xfId="1584" builtinId="9" hidden="1"/>
    <cellStyle name="访问过的超链接" xfId="1586" builtinId="9" hidden="1"/>
    <cellStyle name="访问过的超链接" xfId="1588" builtinId="9" hidden="1"/>
    <cellStyle name="访问过的超链接" xfId="1590" builtinId="9" hidden="1"/>
    <cellStyle name="访问过的超链接" xfId="1592" builtinId="9" hidden="1"/>
    <cellStyle name="访问过的超链接" xfId="1594" builtinId="9" hidden="1"/>
    <cellStyle name="访问过的超链接" xfId="1596" builtinId="9" hidden="1"/>
    <cellStyle name="访问过的超链接" xfId="1598" builtinId="9" hidden="1"/>
    <cellStyle name="访问过的超链接" xfId="1599" builtinId="9" hidden="1"/>
    <cellStyle name="访问过的超链接" xfId="1600" builtinId="9" hidden="1"/>
    <cellStyle name="访问过的超链接" xfId="1601" builtinId="9" hidden="1"/>
    <cellStyle name="访问过的超链接" xfId="1602" builtinId="9" hidden="1"/>
    <cellStyle name="访问过的超链接" xfId="1603" builtinId="9" hidden="1"/>
    <cellStyle name="访问过的超链接" xfId="1604" builtinId="9" hidden="1"/>
    <cellStyle name="访问过的超链接" xfId="1605" builtinId="9" hidden="1"/>
    <cellStyle name="访问过的超链接" xfId="1606" builtinId="9" hidden="1"/>
    <cellStyle name="访问过的超链接" xfId="1607" builtinId="9" hidden="1"/>
    <cellStyle name="访问过的超链接" xfId="1608" builtinId="9" hidden="1"/>
    <cellStyle name="访问过的超链接" xfId="1609" builtinId="9" hidden="1"/>
    <cellStyle name="访问过的超链接" xfId="1610" builtinId="9" hidden="1"/>
    <cellStyle name="访问过的超链接" xfId="1611" builtinId="9" hidden="1"/>
    <cellStyle name="访问过的超链接" xfId="1612" builtinId="9" hidden="1"/>
    <cellStyle name="访问过的超链接" xfId="1613" builtinId="9" hidden="1"/>
    <cellStyle name="访问过的超链接" xfId="1614" builtinId="9" hidden="1"/>
    <cellStyle name="访问过的超链接" xfId="1615" builtinId="9" hidden="1"/>
    <cellStyle name="访问过的超链接" xfId="1616" builtinId="9" hidden="1"/>
    <cellStyle name="访问过的超链接" xfId="1617" builtinId="9" hidden="1"/>
    <cellStyle name="访问过的超链接" xfId="1618" builtinId="9" hidden="1"/>
    <cellStyle name="访问过的超链接" xfId="1619" builtinId="9" hidden="1"/>
    <cellStyle name="访问过的超链接" xfId="1620" builtinId="9" hidden="1"/>
    <cellStyle name="访问过的超链接" xfId="1621" builtinId="9" hidden="1"/>
    <cellStyle name="访问过的超链接" xfId="1622" builtinId="9" hidden="1"/>
    <cellStyle name="访问过的超链接" xfId="1623" builtinId="9" hidden="1"/>
    <cellStyle name="访问过的超链接" xfId="1624" builtinId="9" hidden="1"/>
    <cellStyle name="访问过的超链接" xfId="1625" builtinId="9" hidden="1"/>
    <cellStyle name="访问过的超链接" xfId="1626" builtinId="9" hidden="1"/>
    <cellStyle name="访问过的超链接" xfId="1627" builtinId="9" hidden="1"/>
    <cellStyle name="访问过的超链接" xfId="1628" builtinId="9" hidden="1"/>
    <cellStyle name="访问过的超链接" xfId="1629" builtinId="9" hidden="1"/>
    <cellStyle name="访问过的超链接" xfId="1630" builtinId="9" hidden="1"/>
    <cellStyle name="访问过的超链接" xfId="1631" builtinId="9" hidden="1"/>
    <cellStyle name="访问过的超链接" xfId="1632" builtinId="9" hidden="1"/>
    <cellStyle name="访问过的超链接" xfId="1633" builtinId="9" hidden="1"/>
    <cellStyle name="访问过的超链接" xfId="1634" builtinId="9" hidden="1"/>
    <cellStyle name="访问过的超链接" xfId="1635" builtinId="9" hidden="1"/>
    <cellStyle name="访问过的超链接" xfId="1636" builtinId="9" hidden="1"/>
    <cellStyle name="访问过的超链接" xfId="1637" builtinId="9" hidden="1"/>
    <cellStyle name="访问过的超链接" xfId="1638" builtinId="9" hidden="1"/>
    <cellStyle name="访问过的超链接" xfId="1639" builtinId="9" hidden="1"/>
    <cellStyle name="访问过的超链接" xfId="1640" builtinId="9" hidden="1"/>
    <cellStyle name="访问过的超链接" xfId="1641" builtinId="9" hidden="1"/>
    <cellStyle name="访问过的超链接" xfId="1642" builtinId="9" hidden="1"/>
    <cellStyle name="访问过的超链接" xfId="1643" builtinId="9" hidden="1"/>
    <cellStyle name="访问过的超链接" xfId="1644" builtinId="9" hidden="1"/>
    <cellStyle name="访问过的超链接" xfId="1645" builtinId="9" hidden="1"/>
    <cellStyle name="访问过的超链接" xfId="1646" builtinId="9" hidden="1"/>
    <cellStyle name="访问过的超链接" xfId="1647" builtinId="9" hidden="1"/>
    <cellStyle name="访问过的超链接" xfId="1648" builtinId="9" hidden="1"/>
    <cellStyle name="访问过的超链接" xfId="1649" builtinId="9" hidden="1"/>
    <cellStyle name="访问过的超链接" xfId="1650" builtinId="9" hidden="1"/>
    <cellStyle name="访问过的超链接" xfId="1651" builtinId="9" hidden="1"/>
    <cellStyle name="访问过的超链接" xfId="1652" builtinId="9" hidden="1"/>
    <cellStyle name="访问过的超链接" xfId="1653" builtinId="9" hidden="1"/>
    <cellStyle name="访问过的超链接" xfId="1654" builtinId="9" hidden="1"/>
    <cellStyle name="访问过的超链接" xfId="1655" builtinId="9" hidden="1"/>
    <cellStyle name="访问过的超链接" xfId="1656" builtinId="9" hidden="1"/>
    <cellStyle name="访问过的超链接" xfId="1657" builtinId="9" hidden="1"/>
    <cellStyle name="访问过的超链接" xfId="1658" builtinId="9" hidden="1"/>
    <cellStyle name="访问过的超链接" xfId="1659" builtinId="9" hidden="1"/>
    <cellStyle name="访问过的超链接" xfId="1660" builtinId="9" hidden="1"/>
    <cellStyle name="访问过的超链接" xfId="1661" builtinId="9" hidden="1"/>
    <cellStyle name="访问过的超链接" xfId="1662" builtinId="9" hidden="1"/>
    <cellStyle name="访问过的超链接" xfId="1663" builtinId="9" hidden="1"/>
    <cellStyle name="访问过的超链接" xfId="1664" builtinId="9" hidden="1"/>
    <cellStyle name="访问过的超链接" xfId="1665" builtinId="9" hidden="1"/>
    <cellStyle name="访问过的超链接" xfId="1666" builtinId="9" hidden="1"/>
    <cellStyle name="访问过的超链接" xfId="1667" builtinId="9" hidden="1"/>
    <cellStyle name="访问过的超链接" xfId="1668" builtinId="9" hidden="1"/>
    <cellStyle name="访问过的超链接" xfId="1669" builtinId="9" hidden="1"/>
    <cellStyle name="访问过的超链接" xfId="1670" builtinId="9" hidden="1"/>
    <cellStyle name="访问过的超链接" xfId="1671" builtinId="9" hidden="1"/>
    <cellStyle name="访问过的超链接" xfId="1672" builtinId="9" hidden="1"/>
    <cellStyle name="访问过的超链接" xfId="1673" builtinId="9" hidden="1"/>
    <cellStyle name="访问过的超链接" xfId="1674" builtinId="9" hidden="1"/>
    <cellStyle name="访问过的超链接" xfId="1675" builtinId="9" hidden="1"/>
    <cellStyle name="访问过的超链接" xfId="1676" builtinId="9" hidden="1"/>
    <cellStyle name="访问过的超链接" xfId="1677" builtinId="9" hidden="1"/>
    <cellStyle name="访问过的超链接" xfId="1678" builtinId="9" hidden="1"/>
    <cellStyle name="访问过的超链接" xfId="1679" builtinId="9" hidden="1"/>
    <cellStyle name="访问过的超链接" xfId="1680" builtinId="9" hidden="1"/>
    <cellStyle name="访问过的超链接" xfId="1681" builtinId="9" hidden="1"/>
    <cellStyle name="访问过的超链接" xfId="1682" builtinId="9" hidden="1"/>
    <cellStyle name="访问过的超链接" xfId="1683" builtinId="9" hidden="1"/>
    <cellStyle name="访问过的超链接" xfId="1684" builtinId="9" hidden="1"/>
    <cellStyle name="访问过的超链接" xfId="1685" builtinId="9" hidden="1"/>
    <cellStyle name="访问过的超链接" xfId="1686" builtinId="9" hidden="1"/>
    <cellStyle name="访问过的超链接" xfId="1687" builtinId="9" hidden="1"/>
    <cellStyle name="访问过的超链接" xfId="1688" builtinId="9" hidden="1"/>
    <cellStyle name="访问过的超链接" xfId="1689" builtinId="9" hidden="1"/>
    <cellStyle name="访问过的超链接" xfId="1690" builtinId="9" hidden="1"/>
    <cellStyle name="访问过的超链接" xfId="1691" builtinId="9" hidden="1"/>
    <cellStyle name="访问过的超链接" xfId="1692" builtinId="9" hidden="1"/>
    <cellStyle name="访问过的超链接" xfId="1693" builtinId="9" hidden="1"/>
    <cellStyle name="访问过的超链接" xfId="1694" builtinId="9" hidden="1"/>
    <cellStyle name="访问过的超链接" xfId="1695" builtinId="9" hidden="1"/>
    <cellStyle name="访问过的超链接" xfId="1696" builtinId="9" hidden="1"/>
    <cellStyle name="访问过的超链接" xfId="1697" builtinId="9" hidden="1"/>
    <cellStyle name="访问过的超链接" xfId="1698" builtinId="9" hidden="1"/>
    <cellStyle name="访问过的超链接" xfId="1699" builtinId="9" hidden="1"/>
    <cellStyle name="访问过的超链接" xfId="1700" builtinId="9" hidden="1"/>
    <cellStyle name="访问过的超链接" xfId="1701" builtinId="9" hidden="1"/>
    <cellStyle name="访问过的超链接" xfId="1702" builtinId="9" hidden="1"/>
    <cellStyle name="访问过的超链接" xfId="1703" builtinId="9" hidden="1"/>
    <cellStyle name="访问过的超链接" xfId="1704" builtinId="9" hidden="1"/>
    <cellStyle name="访问过的超链接" xfId="1705" builtinId="9" hidden="1"/>
    <cellStyle name="访问过的超链接" xfId="1706" builtinId="9" hidden="1"/>
    <cellStyle name="访问过的超链接" xfId="1707" builtinId="9" hidden="1"/>
    <cellStyle name="访问过的超链接" xfId="1708" builtinId="9" hidden="1"/>
    <cellStyle name="访问过的超链接" xfId="1709" builtinId="9" hidden="1"/>
    <cellStyle name="访问过的超链接" xfId="1710" builtinId="9" hidden="1"/>
    <cellStyle name="访问过的超链接" xfId="1711" builtinId="9" hidden="1"/>
    <cellStyle name="访问过的超链接" xfId="1712" builtinId="9" hidden="1"/>
    <cellStyle name="访问过的超链接" xfId="1713" builtinId="9" hidden="1"/>
    <cellStyle name="访问过的超链接" xfId="1714" builtinId="9" hidden="1"/>
    <cellStyle name="访问过的超链接" xfId="1715" builtinId="9" hidden="1"/>
    <cellStyle name="访问过的超链接" xfId="1716" builtinId="9" hidden="1"/>
    <cellStyle name="访问过的超链接" xfId="1717" builtinId="9" hidden="1"/>
    <cellStyle name="访问过的超链接" xfId="1718" builtinId="9" hidden="1"/>
    <cellStyle name="访问过的超链接" xfId="1719" builtinId="9" hidden="1"/>
    <cellStyle name="访问过的超链接" xfId="1720" builtinId="9" hidden="1"/>
    <cellStyle name="访问过的超链接" xfId="1721" builtinId="9" hidden="1"/>
    <cellStyle name="访问过的超链接" xfId="1723" builtinId="9" hidden="1"/>
    <cellStyle name="访问过的超链接" xfId="1725" builtinId="9" hidden="1"/>
    <cellStyle name="访问过的超链接" xfId="1727" builtinId="9" hidden="1"/>
    <cellStyle name="访问过的超链接" xfId="1729" builtinId="9" hidden="1"/>
    <cellStyle name="访问过的超链接" xfId="1731" builtinId="9" hidden="1"/>
    <cellStyle name="访问过的超链接" xfId="1733" builtinId="9" hidden="1"/>
    <cellStyle name="访问过的超链接" xfId="1735" builtinId="9" hidden="1"/>
    <cellStyle name="访问过的超链接" xfId="1737" builtinId="9" hidden="1"/>
    <cellStyle name="访问过的超链接" xfId="1739" builtinId="9" hidden="1"/>
    <cellStyle name="访问过的超链接" xfId="1741" builtinId="9" hidden="1"/>
    <cellStyle name="访问过的超链接" xfId="1743" builtinId="9" hidden="1"/>
    <cellStyle name="访问过的超链接" xfId="1745" builtinId="9" hidden="1"/>
    <cellStyle name="访问过的超链接" xfId="1747" builtinId="9" hidden="1"/>
    <cellStyle name="访问过的超链接" xfId="1749" builtinId="9" hidden="1"/>
    <cellStyle name="访问过的超链接" xfId="1751" builtinId="9" hidden="1"/>
    <cellStyle name="访问过的超链接" xfId="1753" builtinId="9" hidden="1"/>
    <cellStyle name="访问过的超链接" xfId="1755" builtinId="9" hidden="1"/>
    <cellStyle name="访问过的超链接" xfId="1757" builtinId="9" hidden="1"/>
    <cellStyle name="访问过的超链接" xfId="1759" builtinId="9" hidden="1"/>
    <cellStyle name="访问过的超链接" xfId="1761" builtinId="9" hidden="1"/>
    <cellStyle name="访问过的超链接" xfId="1763" builtinId="9" hidden="1"/>
    <cellStyle name="访问过的超链接" xfId="1765" builtinId="9" hidden="1"/>
    <cellStyle name="访问过的超链接" xfId="1767" builtinId="9" hidden="1"/>
    <cellStyle name="访问过的超链接" xfId="1769" builtinId="9" hidden="1"/>
    <cellStyle name="访问过的超链接" xfId="1771" builtinId="9" hidden="1"/>
    <cellStyle name="访问过的超链接" xfId="1773" builtinId="9" hidden="1"/>
    <cellStyle name="访问过的超链接" xfId="1775" builtinId="9" hidden="1"/>
    <cellStyle name="访问过的超链接" xfId="1777" builtinId="9" hidden="1"/>
    <cellStyle name="访问过的超链接" xfId="1779" builtinId="9" hidden="1"/>
    <cellStyle name="访问过的超链接" xfId="1781" builtinId="9" hidden="1"/>
    <cellStyle name="访问过的超链接" xfId="1783" builtinId="9" hidden="1"/>
    <cellStyle name="访问过的超链接" xfId="1785" builtinId="9" hidden="1"/>
    <cellStyle name="访问过的超链接" xfId="1787" builtinId="9" hidden="1"/>
    <cellStyle name="访问过的超链接" xfId="1789" builtinId="9" hidden="1"/>
    <cellStyle name="访问过的超链接" xfId="1791" builtinId="9" hidden="1"/>
    <cellStyle name="访问过的超链接" xfId="1793" builtinId="9" hidden="1"/>
    <cellStyle name="访问过的超链接" xfId="1795" builtinId="9" hidden="1"/>
    <cellStyle name="访问过的超链接" xfId="1797" builtinId="9" hidden="1"/>
    <cellStyle name="访问过的超链接" xfId="1799" builtinId="9" hidden="1"/>
    <cellStyle name="访问过的超链接" xfId="1801" builtinId="9" hidden="1"/>
    <cellStyle name="访问过的超链接" xfId="1803" builtinId="9" hidden="1"/>
    <cellStyle name="访问过的超链接" xfId="1805" builtinId="9" hidden="1"/>
    <cellStyle name="访问过的超链接" xfId="1807" builtinId="9" hidden="1"/>
    <cellStyle name="访问过的超链接" xfId="1809" builtinId="9" hidden="1"/>
    <cellStyle name="访问过的超链接" xfId="1811" builtinId="9" hidden="1"/>
    <cellStyle name="访问过的超链接" xfId="1813" builtinId="9" hidden="1"/>
    <cellStyle name="访问过的超链接" xfId="1815" builtinId="9" hidden="1"/>
    <cellStyle name="访问过的超链接" xfId="1817" builtinId="9" hidden="1"/>
    <cellStyle name="访问过的超链接" xfId="1819" builtinId="9" hidden="1"/>
    <cellStyle name="访问过的超链接" xfId="1821" builtinId="9" hidden="1"/>
    <cellStyle name="访问过的超链接" xfId="1823" builtinId="9" hidden="1"/>
    <cellStyle name="访问过的超链接" xfId="1825" builtinId="9" hidden="1"/>
    <cellStyle name="访问过的超链接" xfId="1827" builtinId="9" hidden="1"/>
    <cellStyle name="访问过的超链接" xfId="1829" builtinId="9" hidden="1"/>
    <cellStyle name="访问过的超链接" xfId="1831" builtinId="9" hidden="1"/>
    <cellStyle name="访问过的超链接" xfId="1833" builtinId="9" hidden="1"/>
    <cellStyle name="访问过的超链接" xfId="1835" builtinId="9" hidden="1"/>
    <cellStyle name="访问过的超链接" xfId="1837" builtinId="9" hidden="1"/>
    <cellStyle name="访问过的超链接" xfId="1839" builtinId="9" hidden="1"/>
    <cellStyle name="访问过的超链接" xfId="1841" builtinId="9" hidden="1"/>
    <cellStyle name="访问过的超链接" xfId="1843" builtinId="9" hidden="1"/>
    <cellStyle name="访问过的超链接" xfId="1845" builtinId="9" hidden="1"/>
    <cellStyle name="访问过的超链接" xfId="1847" builtinId="9" hidden="1"/>
    <cellStyle name="访问过的超链接" xfId="1849" builtinId="9" hidden="1"/>
    <cellStyle name="访问过的超链接" xfId="1851" builtinId="9" hidden="1"/>
    <cellStyle name="访问过的超链接" xfId="1853" builtinId="9" hidden="1"/>
    <cellStyle name="访问过的超链接" xfId="1855" builtinId="9" hidden="1"/>
    <cellStyle name="访问过的超链接" xfId="1857" builtinId="9" hidden="1"/>
    <cellStyle name="访问过的超链接" xfId="1859" builtinId="9" hidden="1"/>
    <cellStyle name="访问过的超链接" xfId="1861" builtinId="9" hidden="1"/>
    <cellStyle name="访问过的超链接" xfId="1863" builtinId="9" hidden="1"/>
    <cellStyle name="访问过的超链接" xfId="1865" builtinId="9" hidden="1"/>
    <cellStyle name="访问过的超链接" xfId="1867" builtinId="9" hidden="1"/>
    <cellStyle name="访问过的超链接" xfId="1869" builtinId="9" hidden="1"/>
    <cellStyle name="访问过的超链接" xfId="1871" builtinId="9" hidden="1"/>
    <cellStyle name="访问过的超链接" xfId="1873" builtinId="9" hidden="1"/>
    <cellStyle name="访问过的超链接" xfId="1875" builtinId="9" hidden="1"/>
    <cellStyle name="访问过的超链接" xfId="1877" builtinId="9" hidden="1"/>
    <cellStyle name="访问过的超链接" xfId="1879" builtinId="9" hidden="1"/>
    <cellStyle name="访问过的超链接" xfId="1881" builtinId="9" hidden="1"/>
    <cellStyle name="访问过的超链接" xfId="1883" builtinId="9" hidden="1"/>
    <cellStyle name="访问过的超链接" xfId="1885" builtinId="9" hidden="1"/>
    <cellStyle name="访问过的超链接" xfId="1887" builtinId="9" hidden="1"/>
    <cellStyle name="访问过的超链接" xfId="1889" builtinId="9" hidden="1"/>
    <cellStyle name="访问过的超链接" xfId="1891" builtinId="9" hidden="1"/>
    <cellStyle name="访问过的超链接" xfId="1893" builtinId="9" hidden="1"/>
    <cellStyle name="访问过的超链接" xfId="1895" builtinId="9" hidden="1"/>
    <cellStyle name="访问过的超链接" xfId="1897" builtinId="9" hidden="1"/>
    <cellStyle name="访问过的超链接" xfId="1899" builtinId="9" hidden="1"/>
    <cellStyle name="访问过的超链接" xfId="1901" builtinId="9" hidden="1"/>
    <cellStyle name="访问过的超链接" xfId="1903" builtinId="9" hidden="1"/>
    <cellStyle name="访问过的超链接" xfId="1905" builtinId="9" hidden="1"/>
    <cellStyle name="访问过的超链接" xfId="1907" builtinId="9" hidden="1"/>
    <cellStyle name="访问过的超链接" xfId="1909" builtinId="9" hidden="1"/>
    <cellStyle name="访问过的超链接" xfId="1911" builtinId="9" hidden="1"/>
    <cellStyle name="访问过的超链接" xfId="1913" builtinId="9" hidden="1"/>
    <cellStyle name="访问过的超链接" xfId="1915" builtinId="9" hidden="1"/>
    <cellStyle name="访问过的超链接" xfId="1917" builtinId="9" hidden="1"/>
    <cellStyle name="访问过的超链接" xfId="1919" builtinId="9" hidden="1"/>
    <cellStyle name="访问过的超链接" xfId="1921" builtinId="9" hidden="1"/>
    <cellStyle name="访问过的超链接" xfId="1923" builtinId="9" hidden="1"/>
    <cellStyle name="访问过的超链接" xfId="1925" builtinId="9" hidden="1"/>
    <cellStyle name="访问过的超链接" xfId="1927" builtinId="9" hidden="1"/>
    <cellStyle name="访问过的超链接" xfId="1929" builtinId="9" hidden="1"/>
    <cellStyle name="访问过的超链接" xfId="1931" builtinId="9" hidden="1"/>
    <cellStyle name="访问过的超链接" xfId="1933" builtinId="9" hidden="1"/>
    <cellStyle name="访问过的超链接" xfId="1935" builtinId="9" hidden="1"/>
    <cellStyle name="访问过的超链接" xfId="1940" builtinId="9" hidden="1"/>
    <cellStyle name="访问过的超链接" xfId="1943" builtinId="9" hidden="1"/>
    <cellStyle name="访问过的超链接" xfId="1945" builtinId="9" hidden="1"/>
    <cellStyle name="访问过的超链接" xfId="1947" builtinId="9" hidden="1"/>
    <cellStyle name="访问过的超链接" xfId="1949" builtinId="9" hidden="1"/>
    <cellStyle name="访问过的超链接" xfId="1951" builtinId="9" hidden="1"/>
    <cellStyle name="访问过的超链接" xfId="1953" builtinId="9" hidden="1"/>
    <cellStyle name="访问过的超链接" xfId="1955" builtinId="9" hidden="1"/>
    <cellStyle name="访问过的超链接" xfId="1957" builtinId="9" hidden="1"/>
    <cellStyle name="访问过的超链接" xfId="1959" builtinId="9" hidden="1"/>
    <cellStyle name="访问过的超链接" xfId="1961" builtinId="9" hidden="1"/>
    <cellStyle name="访问过的超链接" xfId="1963" builtinId="9" hidden="1"/>
    <cellStyle name="访问过的超链接" xfId="1965" builtinId="9" hidden="1"/>
    <cellStyle name="访问过的超链接" xfId="1967" builtinId="9" hidden="1"/>
    <cellStyle name="访问过的超链接" xfId="1969" builtinId="9" hidden="1"/>
    <cellStyle name="访问过的超链接" xfId="1971" builtinId="9" hidden="1"/>
    <cellStyle name="访问过的超链接" xfId="1973" builtinId="9" hidden="1"/>
    <cellStyle name="访问过的超链接" xfId="1975" builtinId="9" hidden="1"/>
    <cellStyle name="访问过的超链接" xfId="1977" builtinId="9" hidden="1"/>
    <cellStyle name="访问过的超链接" xfId="1979" builtinId="9" hidden="1"/>
    <cellStyle name="访问过的超链接" xfId="1981" builtinId="9" hidden="1"/>
    <cellStyle name="访问过的超链接" xfId="1983" builtinId="9" hidden="1"/>
    <cellStyle name="访问过的超链接" xfId="1985" builtinId="9" hidden="1"/>
    <cellStyle name="访问过的超链接" xfId="1987" builtinId="9" hidden="1"/>
    <cellStyle name="访问过的超链接" xfId="1989" builtinId="9" hidden="1"/>
    <cellStyle name="访问过的超链接" xfId="1991" builtinId="9" hidden="1"/>
    <cellStyle name="访问过的超链接" xfId="1993" builtinId="9" hidden="1"/>
    <cellStyle name="访问过的超链接" xfId="1995" builtinId="9" hidden="1"/>
    <cellStyle name="访问过的超链接" xfId="1997" builtinId="9" hidden="1"/>
    <cellStyle name="访问过的超链接" xfId="1999" builtinId="9" hidden="1"/>
    <cellStyle name="访问过的超链接" xfId="2001" builtinId="9" hidden="1"/>
    <cellStyle name="访问过的超链接" xfId="2003" builtinId="9" hidden="1"/>
    <cellStyle name="访问过的超链接" xfId="2005" builtinId="9" hidden="1"/>
    <cellStyle name="访问过的超链接" xfId="2007" builtinId="9" hidden="1"/>
    <cellStyle name="访问过的超链接" xfId="2009" builtinId="9" hidden="1"/>
    <cellStyle name="访问过的超链接" xfId="2011" builtinId="9" hidden="1"/>
    <cellStyle name="访问过的超链接" xfId="2013" builtinId="9" hidden="1"/>
    <cellStyle name="访问过的超链接" xfId="2015" builtinId="9" hidden="1"/>
    <cellStyle name="访问过的超链接" xfId="2017" builtinId="9" hidden="1"/>
    <cellStyle name="访问过的超链接" xfId="2019" builtinId="9" hidden="1"/>
    <cellStyle name="访问过的超链接" xfId="2021" builtinId="9" hidden="1"/>
    <cellStyle name="访问过的超链接" xfId="2023" builtinId="9" hidden="1"/>
    <cellStyle name="访问过的超链接" xfId="2025" builtinId="9" hidden="1"/>
    <cellStyle name="访问过的超链接" xfId="2027" builtinId="9" hidden="1"/>
    <cellStyle name="访问过的超链接" xfId="2029" builtinId="9" hidden="1"/>
    <cellStyle name="访问过的超链接" xfId="2031" builtinId="9" hidden="1"/>
    <cellStyle name="访问过的超链接" xfId="2033" builtinId="9" hidden="1"/>
    <cellStyle name="访问过的超链接" xfId="2035" builtinId="9" hidden="1"/>
    <cellStyle name="访问过的超链接" xfId="2037" builtinId="9" hidden="1"/>
    <cellStyle name="访问过的超链接" xfId="2039" builtinId="9" hidden="1"/>
    <cellStyle name="访问过的超链接" xfId="2041" builtinId="9" hidden="1"/>
    <cellStyle name="访问过的超链接" xfId="2043" builtinId="9" hidden="1"/>
    <cellStyle name="访问过的超链接" xfId="2045" builtinId="9" hidden="1"/>
    <cellStyle name="访问过的超链接" xfId="2047" builtinId="9" hidden="1"/>
    <cellStyle name="访问过的超链接" xfId="2049" builtinId="9" hidden="1"/>
    <cellStyle name="访问过的超链接" xfId="2051" builtinId="9" hidden="1"/>
    <cellStyle name="访问过的超链接" xfId="2053" builtinId="9" hidden="1"/>
    <cellStyle name="访问过的超链接" xfId="2055" builtinId="9" hidden="1"/>
    <cellStyle name="访问过的超链接" xfId="2057" builtinId="9" hidden="1"/>
    <cellStyle name="访问过的超链接" xfId="2059" builtinId="9" hidden="1"/>
    <cellStyle name="访问过的超链接" xfId="2061" builtinId="9" hidden="1"/>
    <cellStyle name="访问过的超链接" xfId="2063" builtinId="9" hidden="1"/>
    <cellStyle name="访问过的超链接" xfId="2065" builtinId="9" hidden="1"/>
    <cellStyle name="访问过的超链接" xfId="2067" builtinId="9" hidden="1"/>
    <cellStyle name="访问过的超链接" xfId="2069" builtinId="9" hidden="1"/>
    <cellStyle name="访问过的超链接" xfId="2071" builtinId="9" hidden="1"/>
    <cellStyle name="访问过的超链接" xfId="2073" builtinId="9" hidden="1"/>
    <cellStyle name="访问过的超链接" xfId="2075" builtinId="9" hidden="1"/>
    <cellStyle name="访问过的超链接" xfId="2077" builtinId="9" hidden="1"/>
    <cellStyle name="访问过的超链接" xfId="2079" builtinId="9" hidden="1"/>
    <cellStyle name="访问过的超链接" xfId="2081" builtinId="9" hidden="1"/>
    <cellStyle name="访问过的超链接" xfId="2083" builtinId="9" hidden="1"/>
    <cellStyle name="访问过的超链接" xfId="2085" builtinId="9" hidden="1"/>
    <cellStyle name="访问过的超链接" xfId="2087" builtinId="9" hidden="1"/>
    <cellStyle name="访问过的超链接" xfId="2089" builtinId="9" hidden="1"/>
    <cellStyle name="访问过的超链接" xfId="2091" builtinId="9" hidden="1"/>
    <cellStyle name="访问过的超链接" xfId="2093" builtinId="9" hidden="1"/>
    <cellStyle name="访问过的超链接" xfId="2095" builtinId="9" hidden="1"/>
    <cellStyle name="货币 2" xfId="250"/>
    <cellStyle name="普通" xfId="0" builtinId="0"/>
    <cellStyle name="普通 2" xfId="1282"/>
    <cellStyle name="普通 3" xfId="1278"/>
    <cellStyle name="千位分隔 2" xfId="1279"/>
    <cellStyle name="样式 1" xfId="104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Relationship Id="rId9" Type="http://schemas.openxmlformats.org/officeDocument/2006/relationships/pivotCacheDefinition" Target="pivotCache/pivotCacheDefinition3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66677</xdr:rowOff>
    </xdr:from>
    <xdr:to>
      <xdr:col>1</xdr:col>
      <xdr:colOff>749696</xdr:colOff>
      <xdr:row>0</xdr:row>
      <xdr:rowOff>479032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38100" y="66677"/>
          <a:ext cx="1889232" cy="412355"/>
          <a:chOff x="240" y="144"/>
          <a:chExt cx="708" cy="276"/>
        </a:xfrm>
      </xdr:grpSpPr>
      <xdr:sp macro="" textlink="">
        <xdr:nvSpPr>
          <xdr:cNvPr id="3" name="Freeform 8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362857</xdr:colOff>
      <xdr:row>1</xdr:row>
      <xdr:rowOff>192768</xdr:rowOff>
    </xdr:to>
    <xdr:grpSp>
      <xdr:nvGrpSpPr>
        <xdr:cNvPr id="19" name="Group 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GrpSpPr/>
      </xdr:nvGrpSpPr>
      <xdr:grpSpPr>
        <a:xfrm>
          <a:off x="0" y="0"/>
          <a:ext cx="1719448" cy="567995"/>
          <a:chOff x="240" y="144"/>
          <a:chExt cx="708" cy="276"/>
        </a:xfrm>
      </xdr:grpSpPr>
      <xdr:sp macro="" textlink="">
        <xdr:nvSpPr>
          <xdr:cNvPr id="20" name="Freeform 8">
            <a:extLst>
              <a:ext uri="{FF2B5EF4-FFF2-40B4-BE49-F238E27FC236}">
                <a16:creationId xmlns:a16="http://schemas.microsoft.com/office/drawing/2014/main" xmlns="" id="{00000000-0008-0000-0200-000014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>
            <a:extLst>
              <a:ext uri="{FF2B5EF4-FFF2-40B4-BE49-F238E27FC236}">
                <a16:creationId xmlns:a16="http://schemas.microsoft.com/office/drawing/2014/main" xmlns="" id="{00000000-0008-0000-0200-000015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>
            <a:extLst>
              <a:ext uri="{FF2B5EF4-FFF2-40B4-BE49-F238E27FC236}">
                <a16:creationId xmlns:a16="http://schemas.microsoft.com/office/drawing/2014/main" xmlns="" id="{00000000-0008-0000-0200-000016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>
            <a:extLst>
              <a:ext uri="{FF2B5EF4-FFF2-40B4-BE49-F238E27FC236}">
                <a16:creationId xmlns:a16="http://schemas.microsoft.com/office/drawing/2014/main" xmlns="" id="{00000000-0008-0000-0200-000017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>
            <a:extLst>
              <a:ext uri="{FF2B5EF4-FFF2-40B4-BE49-F238E27FC236}">
                <a16:creationId xmlns:a16="http://schemas.microsoft.com/office/drawing/2014/main" xmlns="" id="{00000000-0008-0000-0200-000019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>
            <a:extLst>
              <a:ext uri="{FF2B5EF4-FFF2-40B4-BE49-F238E27FC236}">
                <a16:creationId xmlns:a16="http://schemas.microsoft.com/office/drawing/2014/main" xmlns="" id="{00000000-0008-0000-0200-00001A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>
            <a:extLst>
              <a:ext uri="{FF2B5EF4-FFF2-40B4-BE49-F238E27FC236}">
                <a16:creationId xmlns:a16="http://schemas.microsoft.com/office/drawing/2014/main" xmlns="" id="{00000000-0008-0000-0200-00001B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>
            <a:extLst>
              <a:ext uri="{FF2B5EF4-FFF2-40B4-BE49-F238E27FC236}">
                <a16:creationId xmlns:a16="http://schemas.microsoft.com/office/drawing/2014/main" xmlns="" id="{00000000-0008-0000-0200-00001C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>
            <a:extLst>
              <a:ext uri="{FF2B5EF4-FFF2-40B4-BE49-F238E27FC236}">
                <a16:creationId xmlns:a16="http://schemas.microsoft.com/office/drawing/2014/main" xmlns="" id="{00000000-0008-0000-0200-00001D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200-00001E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>
            <a:extLst>
              <a:ext uri="{FF2B5EF4-FFF2-40B4-BE49-F238E27FC236}">
                <a16:creationId xmlns:a16="http://schemas.microsoft.com/office/drawing/2014/main" xmlns="" id="{00000000-0008-0000-0200-00001F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>
            <a:extLst>
              <a:ext uri="{FF2B5EF4-FFF2-40B4-BE49-F238E27FC236}">
                <a16:creationId xmlns:a16="http://schemas.microsoft.com/office/drawing/2014/main" xmlns="" id="{00000000-0008-0000-0200-000020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>
            <a:extLst>
              <a:ext uri="{FF2B5EF4-FFF2-40B4-BE49-F238E27FC236}">
                <a16:creationId xmlns:a16="http://schemas.microsoft.com/office/drawing/2014/main" xmlns="" id="{00000000-0008-0000-0200-000021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>
            <a:extLst>
              <a:ext uri="{FF2B5EF4-FFF2-40B4-BE49-F238E27FC236}">
                <a16:creationId xmlns:a16="http://schemas.microsoft.com/office/drawing/2014/main" xmlns="" id="{00000000-0008-0000-0200-000022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>
            <a:extLst>
              <a:ext uri="{FF2B5EF4-FFF2-40B4-BE49-F238E27FC236}">
                <a16:creationId xmlns:a16="http://schemas.microsoft.com/office/drawing/2014/main" xmlns="" id="{00000000-0008-0000-0200-000023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272143</xdr:colOff>
      <xdr:row>10</xdr:row>
      <xdr:rowOff>90715</xdr:rowOff>
    </xdr:from>
    <xdr:to>
      <xdr:col>1</xdr:col>
      <xdr:colOff>612321</xdr:colOff>
      <xdr:row>10</xdr:row>
      <xdr:rowOff>419554</xdr:rowOff>
    </xdr:to>
    <xdr:sp macro="[0]!SUNZZZ" textlink="">
      <xdr:nvSpPr>
        <xdr:cNvPr id="2" name="圆角矩形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71780" y="2500630"/>
          <a:ext cx="152781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1</xdr:col>
      <xdr:colOff>821418</xdr:colOff>
      <xdr:row>10</xdr:row>
      <xdr:rowOff>84365</xdr:rowOff>
    </xdr:from>
    <xdr:to>
      <xdr:col>2</xdr:col>
      <xdr:colOff>549275</xdr:colOff>
      <xdr:row>10</xdr:row>
      <xdr:rowOff>413204</xdr:rowOff>
    </xdr:to>
    <xdr:sp macro="[0]!SUNReveal" textlink="">
      <xdr:nvSpPr>
        <xdr:cNvPr id="36" name="圆角矩形 35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/>
      </xdr:nvSpPr>
      <xdr:spPr>
        <a:xfrm>
          <a:off x="2008505" y="2494280"/>
          <a:ext cx="152527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41869</xdr:colOff>
      <xdr:row>0</xdr:row>
      <xdr:rowOff>156627</xdr:rowOff>
    </xdr:from>
    <xdr:to>
      <xdr:col>1</xdr:col>
      <xdr:colOff>303544</xdr:colOff>
      <xdr:row>3</xdr:row>
      <xdr:rowOff>188407</xdr:rowOff>
    </xdr:to>
    <xdr:grpSp>
      <xdr:nvGrpSpPr>
        <xdr:cNvPr id="19" name="Group 7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GrpSpPr/>
      </xdr:nvGrpSpPr>
      <xdr:grpSpPr>
        <a:xfrm>
          <a:off x="41869" y="156627"/>
          <a:ext cx="922075" cy="488980"/>
          <a:chOff x="240" y="144"/>
          <a:chExt cx="708" cy="276"/>
        </a:xfrm>
      </xdr:grpSpPr>
      <xdr:sp macro="" textlink="">
        <xdr:nvSpPr>
          <xdr:cNvPr id="20" name="Freeform 8">
            <a:extLst>
              <a:ext uri="{FF2B5EF4-FFF2-40B4-BE49-F238E27FC236}">
                <a16:creationId xmlns:a16="http://schemas.microsoft.com/office/drawing/2014/main" xmlns="" id="{00000000-0008-0000-0300-000014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>
            <a:extLst>
              <a:ext uri="{FF2B5EF4-FFF2-40B4-BE49-F238E27FC236}">
                <a16:creationId xmlns:a16="http://schemas.microsoft.com/office/drawing/2014/main" xmlns="" id="{00000000-0008-0000-0300-000015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>
            <a:extLst>
              <a:ext uri="{FF2B5EF4-FFF2-40B4-BE49-F238E27FC236}">
                <a16:creationId xmlns:a16="http://schemas.microsoft.com/office/drawing/2014/main" xmlns="" id="{00000000-0008-0000-0300-000016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>
            <a:extLst>
              <a:ext uri="{FF2B5EF4-FFF2-40B4-BE49-F238E27FC236}">
                <a16:creationId xmlns:a16="http://schemas.microsoft.com/office/drawing/2014/main" xmlns="" id="{00000000-0008-0000-0300-000017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>
            <a:extLst>
              <a:ext uri="{FF2B5EF4-FFF2-40B4-BE49-F238E27FC236}">
                <a16:creationId xmlns:a16="http://schemas.microsoft.com/office/drawing/2014/main" xmlns="" id="{00000000-0008-0000-0300-000018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>
            <a:extLst>
              <a:ext uri="{FF2B5EF4-FFF2-40B4-BE49-F238E27FC236}">
                <a16:creationId xmlns:a16="http://schemas.microsoft.com/office/drawing/2014/main" xmlns="" id="{00000000-0008-0000-0300-000019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>
            <a:extLst>
              <a:ext uri="{FF2B5EF4-FFF2-40B4-BE49-F238E27FC236}">
                <a16:creationId xmlns:a16="http://schemas.microsoft.com/office/drawing/2014/main" xmlns="" id="{00000000-0008-0000-0300-00001A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>
            <a:extLst>
              <a:ext uri="{FF2B5EF4-FFF2-40B4-BE49-F238E27FC236}">
                <a16:creationId xmlns:a16="http://schemas.microsoft.com/office/drawing/2014/main" xmlns="" id="{00000000-0008-0000-0300-00001B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>
            <a:extLst>
              <a:ext uri="{FF2B5EF4-FFF2-40B4-BE49-F238E27FC236}">
                <a16:creationId xmlns:a16="http://schemas.microsoft.com/office/drawing/2014/main" xmlns="" id="{00000000-0008-0000-0300-00001C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>
            <a:extLst>
              <a:ext uri="{FF2B5EF4-FFF2-40B4-BE49-F238E27FC236}">
                <a16:creationId xmlns:a16="http://schemas.microsoft.com/office/drawing/2014/main" xmlns="" id="{00000000-0008-0000-0300-00001D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300-00001E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>
            <a:extLst>
              <a:ext uri="{FF2B5EF4-FFF2-40B4-BE49-F238E27FC236}">
                <a16:creationId xmlns:a16="http://schemas.microsoft.com/office/drawing/2014/main" xmlns="" id="{00000000-0008-0000-0300-00001F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>
            <a:extLst>
              <a:ext uri="{FF2B5EF4-FFF2-40B4-BE49-F238E27FC236}">
                <a16:creationId xmlns:a16="http://schemas.microsoft.com/office/drawing/2014/main" xmlns="" id="{00000000-0008-0000-0300-000020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>
            <a:extLst>
              <a:ext uri="{FF2B5EF4-FFF2-40B4-BE49-F238E27FC236}">
                <a16:creationId xmlns:a16="http://schemas.microsoft.com/office/drawing/2014/main" xmlns="" id="{00000000-0008-0000-0300-000021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>
            <a:extLst>
              <a:ext uri="{FF2B5EF4-FFF2-40B4-BE49-F238E27FC236}">
                <a16:creationId xmlns:a16="http://schemas.microsoft.com/office/drawing/2014/main" xmlns="" id="{00000000-0008-0000-0300-000022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>
            <a:extLst>
              <a:ext uri="{FF2B5EF4-FFF2-40B4-BE49-F238E27FC236}">
                <a16:creationId xmlns:a16="http://schemas.microsoft.com/office/drawing/2014/main" xmlns="" id="{00000000-0008-0000-0300-000023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1</xdr:col>
      <xdr:colOff>314011</xdr:colOff>
      <xdr:row>12</xdr:row>
      <xdr:rowOff>209340</xdr:rowOff>
    </xdr:from>
    <xdr:to>
      <xdr:col>2</xdr:col>
      <xdr:colOff>533818</xdr:colOff>
      <xdr:row>12</xdr:row>
      <xdr:rowOff>491950</xdr:rowOff>
    </xdr:to>
    <xdr:sp macro="[0]!SUNZZZ2" textlink="">
      <xdr:nvSpPr>
        <xdr:cNvPr id="2" name="圆角矩形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590040" y="2609215"/>
          <a:ext cx="140716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2</xdr:col>
      <xdr:colOff>717619</xdr:colOff>
      <xdr:row>12</xdr:row>
      <xdr:rowOff>204735</xdr:rowOff>
    </xdr:from>
    <xdr:to>
      <xdr:col>3</xdr:col>
      <xdr:colOff>481484</xdr:colOff>
      <xdr:row>12</xdr:row>
      <xdr:rowOff>487345</xdr:rowOff>
    </xdr:to>
    <xdr:sp macro="[0]!SUNReveal" textlink="">
      <xdr:nvSpPr>
        <xdr:cNvPr id="36" name="圆角矩形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/>
      </xdr:nvSpPr>
      <xdr:spPr>
        <a:xfrm>
          <a:off x="3181350" y="2604770"/>
          <a:ext cx="170688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95248</xdr:rowOff>
    </xdr:from>
    <xdr:to>
      <xdr:col>0</xdr:col>
      <xdr:colOff>2082800</xdr:colOff>
      <xdr:row>2</xdr:row>
      <xdr:rowOff>25400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47625" y="95248"/>
          <a:ext cx="2035175" cy="590552"/>
          <a:chOff x="240" y="144"/>
          <a:chExt cx="708" cy="276"/>
        </a:xfrm>
      </xdr:grpSpPr>
      <xdr:sp macro="" textlink="">
        <xdr:nvSpPr>
          <xdr:cNvPr id="3" name="Freeform 8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>
            <a:extLst>
              <a:ext uri="{FF2B5EF4-FFF2-40B4-BE49-F238E27FC236}">
                <a16:creationId xmlns:a16="http://schemas.microsoft.com/office/drawing/2014/main" xmlns="" id="{00000000-0008-0000-0400-00000B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>
            <a:extLst>
              <a:ext uri="{FF2B5EF4-FFF2-40B4-BE49-F238E27FC236}">
                <a16:creationId xmlns:a16="http://schemas.microsoft.com/office/drawing/2014/main" xmlns="" id="{00000000-0008-0000-0400-00000C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>
            <a:extLst>
              <a:ext uri="{FF2B5EF4-FFF2-40B4-BE49-F238E27FC236}">
                <a16:creationId xmlns:a16="http://schemas.microsoft.com/office/drawing/2014/main" xmlns="" id="{00000000-0008-0000-0400-00000D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>
            <a:extLst>
              <a:ext uri="{FF2B5EF4-FFF2-40B4-BE49-F238E27FC236}">
                <a16:creationId xmlns:a16="http://schemas.microsoft.com/office/drawing/2014/main" xmlns="" id="{00000000-0008-0000-0400-00000E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>
            <a:extLst>
              <a:ext uri="{FF2B5EF4-FFF2-40B4-BE49-F238E27FC236}">
                <a16:creationId xmlns:a16="http://schemas.microsoft.com/office/drawing/2014/main" xmlns="" id="{00000000-0008-0000-0400-00000F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>
            <a:extLst>
              <a:ext uri="{FF2B5EF4-FFF2-40B4-BE49-F238E27FC236}">
                <a16:creationId xmlns:a16="http://schemas.microsoft.com/office/drawing/2014/main" xmlns="" id="{00000000-0008-0000-0400-000010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>
            <a:extLst>
              <a:ext uri="{FF2B5EF4-FFF2-40B4-BE49-F238E27FC236}">
                <a16:creationId xmlns:a16="http://schemas.microsoft.com/office/drawing/2014/main" xmlns="" id="{00000000-0008-0000-0400-000011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>
            <a:extLst>
              <a:ext uri="{FF2B5EF4-FFF2-40B4-BE49-F238E27FC236}">
                <a16:creationId xmlns:a16="http://schemas.microsoft.com/office/drawing/2014/main" xmlns="" id="{00000000-0008-0000-0400-000012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47625</xdr:colOff>
      <xdr:row>0</xdr:row>
      <xdr:rowOff>95248</xdr:rowOff>
    </xdr:from>
    <xdr:to>
      <xdr:col>0</xdr:col>
      <xdr:colOff>2082800</xdr:colOff>
      <xdr:row>2</xdr:row>
      <xdr:rowOff>25400</xdr:rowOff>
    </xdr:to>
    <xdr:grpSp>
      <xdr:nvGrpSpPr>
        <xdr:cNvPr id="19" name="Group 7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GrpSpPr/>
      </xdr:nvGrpSpPr>
      <xdr:grpSpPr>
        <a:xfrm>
          <a:off x="47625" y="95248"/>
          <a:ext cx="2035175" cy="590552"/>
          <a:chOff x="240" y="144"/>
          <a:chExt cx="708" cy="276"/>
        </a:xfrm>
      </xdr:grpSpPr>
      <xdr:sp macro="" textlink="">
        <xdr:nvSpPr>
          <xdr:cNvPr id="20" name="Freeform 8">
            <a:extLst>
              <a:ext uri="{FF2B5EF4-FFF2-40B4-BE49-F238E27FC236}">
                <a16:creationId xmlns:a16="http://schemas.microsoft.com/office/drawing/2014/main" xmlns="" id="{00000000-0008-0000-0400-000014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>
            <a:extLst>
              <a:ext uri="{FF2B5EF4-FFF2-40B4-BE49-F238E27FC236}">
                <a16:creationId xmlns:a16="http://schemas.microsoft.com/office/drawing/2014/main" xmlns="" id="{00000000-0008-0000-0400-000015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>
            <a:extLst>
              <a:ext uri="{FF2B5EF4-FFF2-40B4-BE49-F238E27FC236}">
                <a16:creationId xmlns:a16="http://schemas.microsoft.com/office/drawing/2014/main" xmlns="" id="{00000000-0008-0000-0400-000016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>
            <a:extLst>
              <a:ext uri="{FF2B5EF4-FFF2-40B4-BE49-F238E27FC236}">
                <a16:creationId xmlns:a16="http://schemas.microsoft.com/office/drawing/2014/main" xmlns="" id="{00000000-0008-0000-0400-000017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>
            <a:extLst>
              <a:ext uri="{FF2B5EF4-FFF2-40B4-BE49-F238E27FC236}">
                <a16:creationId xmlns:a16="http://schemas.microsoft.com/office/drawing/2014/main" xmlns="" id="{00000000-0008-0000-0400-000018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>
            <a:extLst>
              <a:ext uri="{FF2B5EF4-FFF2-40B4-BE49-F238E27FC236}">
                <a16:creationId xmlns:a16="http://schemas.microsoft.com/office/drawing/2014/main" xmlns="" id="{00000000-0008-0000-0400-000019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>
            <a:extLst>
              <a:ext uri="{FF2B5EF4-FFF2-40B4-BE49-F238E27FC236}">
                <a16:creationId xmlns:a16="http://schemas.microsoft.com/office/drawing/2014/main" xmlns="" id="{00000000-0008-0000-0400-00001A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>
            <a:extLst>
              <a:ext uri="{FF2B5EF4-FFF2-40B4-BE49-F238E27FC236}">
                <a16:creationId xmlns:a16="http://schemas.microsoft.com/office/drawing/2014/main" xmlns="" id="{00000000-0008-0000-0400-00001B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>
            <a:extLst>
              <a:ext uri="{FF2B5EF4-FFF2-40B4-BE49-F238E27FC236}">
                <a16:creationId xmlns:a16="http://schemas.microsoft.com/office/drawing/2014/main" xmlns="" id="{00000000-0008-0000-0400-00001C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>
            <a:extLst>
              <a:ext uri="{FF2B5EF4-FFF2-40B4-BE49-F238E27FC236}">
                <a16:creationId xmlns:a16="http://schemas.microsoft.com/office/drawing/2014/main" xmlns="" id="{00000000-0008-0000-0400-00001D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400-00001E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>
            <a:extLst>
              <a:ext uri="{FF2B5EF4-FFF2-40B4-BE49-F238E27FC236}">
                <a16:creationId xmlns:a16="http://schemas.microsoft.com/office/drawing/2014/main" xmlns="" id="{00000000-0008-0000-0400-00001F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>
            <a:extLst>
              <a:ext uri="{FF2B5EF4-FFF2-40B4-BE49-F238E27FC236}">
                <a16:creationId xmlns:a16="http://schemas.microsoft.com/office/drawing/2014/main" xmlns="" id="{00000000-0008-0000-0400-000020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>
            <a:extLst>
              <a:ext uri="{FF2B5EF4-FFF2-40B4-BE49-F238E27FC236}">
                <a16:creationId xmlns:a16="http://schemas.microsoft.com/office/drawing/2014/main" xmlns="" id="{00000000-0008-0000-0400-000021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>
            <a:extLst>
              <a:ext uri="{FF2B5EF4-FFF2-40B4-BE49-F238E27FC236}">
                <a16:creationId xmlns:a16="http://schemas.microsoft.com/office/drawing/2014/main" xmlns="" id="{00000000-0008-0000-0400-000022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>
            <a:extLst>
              <a:ext uri="{FF2B5EF4-FFF2-40B4-BE49-F238E27FC236}">
                <a16:creationId xmlns:a16="http://schemas.microsoft.com/office/drawing/2014/main" xmlns="" id="{00000000-0008-0000-0400-000023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Q38" sheet="Creative创意设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M57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I239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4" cacheId="13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数据透视表1" cacheId="12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数据透视表3" cacheId="14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view="pageBreakPreview" zoomScale="110" zoomScaleNormal="110" zoomScaleSheetLayoutView="100" zoomScalePageLayoutView="110" workbookViewId="0">
      <selection activeCell="E14" sqref="E14"/>
    </sheetView>
  </sheetViews>
  <sheetFormatPr baseColWidth="10" defaultColWidth="8.7109375" defaultRowHeight="16" x14ac:dyDescent="0"/>
  <cols>
    <col min="1" max="1" width="13.28515625" style="124" customWidth="1"/>
    <col min="2" max="2" width="11.28515625" style="124" customWidth="1"/>
    <col min="3" max="3" width="28" style="124" customWidth="1"/>
    <col min="4" max="5" width="16.140625" style="124" customWidth="1"/>
    <col min="6" max="6" width="49" style="124" customWidth="1"/>
    <col min="7" max="7" width="14.85546875" style="124" bestFit="1" customWidth="1"/>
    <col min="8" max="16384" width="8.7109375" style="124"/>
  </cols>
  <sheetData>
    <row r="1" spans="1:10" ht="45.75" customHeight="1">
      <c r="A1" s="293" t="s">
        <v>754</v>
      </c>
      <c r="B1" s="293"/>
      <c r="C1" s="293"/>
      <c r="D1" s="293"/>
      <c r="E1" s="293"/>
      <c r="F1" s="293"/>
    </row>
    <row r="2" spans="1:10">
      <c r="A2" s="125"/>
      <c r="B2" s="125"/>
      <c r="C2" s="125"/>
      <c r="D2" s="125"/>
      <c r="E2" s="125"/>
      <c r="F2" s="125"/>
    </row>
    <row r="3" spans="1:10">
      <c r="A3" s="125"/>
      <c r="B3" s="125"/>
      <c r="C3" s="125"/>
      <c r="D3" s="125"/>
      <c r="E3" s="125"/>
      <c r="F3" s="125"/>
    </row>
    <row r="4" spans="1:10" ht="22.5" customHeight="1">
      <c r="A4" s="126" t="s">
        <v>195</v>
      </c>
      <c r="B4" s="294" t="s">
        <v>341</v>
      </c>
      <c r="C4" s="294"/>
      <c r="D4" s="127" t="s">
        <v>196</v>
      </c>
      <c r="E4" s="127"/>
      <c r="F4" s="128" t="s">
        <v>189</v>
      </c>
    </row>
    <row r="5" spans="1:10" ht="36" customHeight="1">
      <c r="A5" s="126" t="s">
        <v>197</v>
      </c>
      <c r="B5" s="294" t="s">
        <v>342</v>
      </c>
      <c r="C5" s="294"/>
      <c r="D5" s="126" t="s">
        <v>0</v>
      </c>
      <c r="E5" s="126"/>
      <c r="F5" s="129" t="s">
        <v>344</v>
      </c>
    </row>
    <row r="6" spans="1:10" ht="30.75" customHeight="1">
      <c r="A6" s="126" t="s">
        <v>1</v>
      </c>
      <c r="B6" s="294" t="s">
        <v>343</v>
      </c>
      <c r="C6" s="294"/>
      <c r="D6" s="126" t="s">
        <v>198</v>
      </c>
      <c r="E6" s="126"/>
      <c r="F6" s="129" t="s">
        <v>345</v>
      </c>
    </row>
    <row r="7" spans="1:10">
      <c r="A7" s="125"/>
      <c r="B7" s="125"/>
      <c r="C7" s="125"/>
      <c r="D7" s="125"/>
      <c r="E7" s="125"/>
      <c r="F7" s="125"/>
    </row>
    <row r="8" spans="1:10" ht="36" customHeight="1">
      <c r="A8" s="125"/>
      <c r="B8" s="125"/>
      <c r="C8" s="125"/>
      <c r="D8" s="125"/>
      <c r="E8" s="125"/>
      <c r="F8" s="125"/>
    </row>
    <row r="9" spans="1:10" ht="30" customHeight="1">
      <c r="A9" s="130" t="s">
        <v>199</v>
      </c>
      <c r="B9" s="295" t="s">
        <v>200</v>
      </c>
      <c r="C9" s="296"/>
      <c r="D9" s="131" t="s">
        <v>2</v>
      </c>
      <c r="E9" s="355" t="s">
        <v>751</v>
      </c>
      <c r="F9" s="132" t="s">
        <v>201</v>
      </c>
    </row>
    <row r="10" spans="1:10" ht="20.25" customHeight="1">
      <c r="A10" s="133">
        <v>1</v>
      </c>
      <c r="B10" s="302" t="s">
        <v>202</v>
      </c>
      <c r="C10" s="303"/>
      <c r="D10" s="134">
        <f>Creative创意设计!H43</f>
        <v>125500</v>
      </c>
      <c r="E10" s="134">
        <f>Creative创意设计!L43</f>
        <v>130200</v>
      </c>
      <c r="F10" s="135"/>
      <c r="G10" s="167"/>
    </row>
    <row r="11" spans="1:10" ht="20.25" customHeight="1">
      <c r="A11" s="133">
        <v>2</v>
      </c>
      <c r="B11" s="302" t="s">
        <v>203</v>
      </c>
      <c r="C11" s="303"/>
      <c r="D11" s="134">
        <f>Event搭建制作!I245</f>
        <v>2210654.2000000002</v>
      </c>
      <c r="E11" s="134">
        <f>Event搭建制作!M245</f>
        <v>2219025.2000000002</v>
      </c>
      <c r="F11" s="135"/>
      <c r="G11" s="167"/>
    </row>
    <row r="12" spans="1:10" ht="20.25" customHeight="1">
      <c r="A12" s="133">
        <v>3</v>
      </c>
      <c r="B12" s="302" t="s">
        <v>204</v>
      </c>
      <c r="C12" s="303"/>
      <c r="D12" s="134">
        <f>Video视频!G66</f>
        <v>306110</v>
      </c>
      <c r="E12" s="134">
        <f>Video视频!K66</f>
        <v>262825</v>
      </c>
      <c r="F12" s="135"/>
      <c r="G12" s="167"/>
      <c r="I12" s="136"/>
      <c r="J12" s="136"/>
    </row>
    <row r="13" spans="1:10" ht="25.25" customHeight="1">
      <c r="A13" s="137"/>
      <c r="B13" s="304" t="s">
        <v>205</v>
      </c>
      <c r="C13" s="305"/>
      <c r="D13" s="138">
        <f>SUM(D10:D12)</f>
        <v>2642264.2000000002</v>
      </c>
      <c r="E13" s="138">
        <f>SUM(E10:E12)</f>
        <v>2612050.2000000002</v>
      </c>
      <c r="F13" s="135"/>
    </row>
    <row r="14" spans="1:10">
      <c r="A14" s="125"/>
      <c r="B14" s="125"/>
      <c r="C14" s="125"/>
      <c r="D14" s="139"/>
      <c r="E14" s="139"/>
      <c r="F14" s="125"/>
    </row>
    <row r="15" spans="1:10" ht="25.25" customHeight="1">
      <c r="A15" s="297" t="s">
        <v>206</v>
      </c>
      <c r="B15" s="298"/>
      <c r="C15" s="299"/>
      <c r="D15" s="140">
        <f>D13*0.06</f>
        <v>158535.85200000001</v>
      </c>
      <c r="E15" s="140">
        <f>E13*0.06</f>
        <v>156723.01200000002</v>
      </c>
      <c r="F15" s="141" t="s">
        <v>207</v>
      </c>
    </row>
    <row r="16" spans="1:10" ht="30" customHeight="1">
      <c r="A16" s="297" t="s">
        <v>208</v>
      </c>
      <c r="B16" s="298"/>
      <c r="C16" s="299" t="s">
        <v>3</v>
      </c>
      <c r="D16" s="140">
        <f>D13+D15</f>
        <v>2800800.0520000001</v>
      </c>
      <c r="E16" s="140">
        <f>E13+E15</f>
        <v>2768773.2120000003</v>
      </c>
      <c r="F16" s="142"/>
      <c r="G16" s="166"/>
    </row>
    <row r="17" spans="1:6">
      <c r="A17" s="96"/>
      <c r="B17" s="96"/>
      <c r="C17" s="96"/>
      <c r="D17" s="96"/>
      <c r="E17" s="96"/>
      <c r="F17" s="96"/>
    </row>
    <row r="18" spans="1:6" s="146" customFormat="1">
      <c r="A18" s="143" t="s">
        <v>4</v>
      </c>
      <c r="B18" s="300" t="s">
        <v>5</v>
      </c>
      <c r="C18" s="301"/>
      <c r="D18" s="144"/>
      <c r="E18" s="292"/>
      <c r="F18" s="145" t="s">
        <v>6</v>
      </c>
    </row>
    <row r="19" spans="1:6">
      <c r="A19" s="96"/>
      <c r="B19" s="96"/>
      <c r="C19" s="96"/>
      <c r="D19" s="96"/>
      <c r="E19" s="96"/>
      <c r="F19" s="96"/>
    </row>
    <row r="20" spans="1:6">
      <c r="A20" s="147" t="s">
        <v>7</v>
      </c>
      <c r="B20" s="125"/>
      <c r="C20" s="125"/>
      <c r="D20" s="125"/>
      <c r="E20" s="125"/>
      <c r="F20" s="125"/>
    </row>
    <row r="21" spans="1:6">
      <c r="A21" s="147" t="s">
        <v>209</v>
      </c>
      <c r="B21" s="125"/>
      <c r="C21" s="125"/>
      <c r="D21" s="125"/>
      <c r="E21" s="125"/>
      <c r="F21" s="125"/>
    </row>
    <row r="22" spans="1:6">
      <c r="A22" s="147" t="s">
        <v>210</v>
      </c>
      <c r="B22" s="125"/>
      <c r="C22" s="125"/>
      <c r="D22" s="125"/>
      <c r="E22" s="125"/>
      <c r="F22" s="125"/>
    </row>
    <row r="23" spans="1:6">
      <c r="A23" s="147"/>
      <c r="B23" s="125"/>
      <c r="C23" s="125"/>
      <c r="D23" s="125"/>
      <c r="E23" s="125"/>
      <c r="F23" s="125"/>
    </row>
    <row r="24" spans="1:6">
      <c r="A24" s="125"/>
      <c r="B24" s="125"/>
      <c r="C24" s="125"/>
      <c r="D24" s="125"/>
      <c r="E24" s="125"/>
      <c r="F24" s="125"/>
    </row>
    <row r="25" spans="1:6">
      <c r="A25" s="125"/>
      <c r="B25" s="125"/>
      <c r="C25" s="125"/>
      <c r="D25" s="125"/>
      <c r="E25" s="125"/>
    </row>
    <row r="26" spans="1:6">
      <c r="A26" s="125"/>
      <c r="B26" s="125"/>
      <c r="C26" s="125"/>
      <c r="D26" s="125"/>
      <c r="E26" s="125"/>
    </row>
    <row r="27" spans="1:6">
      <c r="A27" s="125"/>
      <c r="B27" s="125"/>
      <c r="C27" s="125"/>
      <c r="D27" s="125"/>
      <c r="E27" s="125"/>
    </row>
    <row r="28" spans="1:6">
      <c r="A28" s="125"/>
      <c r="B28" s="125"/>
      <c r="C28" s="125"/>
      <c r="D28" s="125"/>
      <c r="E28" s="125"/>
    </row>
    <row r="29" spans="1:6">
      <c r="A29" s="125"/>
      <c r="B29" s="125"/>
      <c r="C29" s="125"/>
      <c r="D29" s="125"/>
      <c r="E29" s="125"/>
    </row>
  </sheetData>
  <mergeCells count="12">
    <mergeCell ref="A16:C16"/>
    <mergeCell ref="B18:C18"/>
    <mergeCell ref="B10:C10"/>
    <mergeCell ref="B11:C11"/>
    <mergeCell ref="B12:C12"/>
    <mergeCell ref="B13:C13"/>
    <mergeCell ref="A15:C15"/>
    <mergeCell ref="A1:F1"/>
    <mergeCell ref="B4:C4"/>
    <mergeCell ref="B5:C5"/>
    <mergeCell ref="B6:C6"/>
    <mergeCell ref="B9:C9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7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baseColWidth="10" defaultColWidth="8.7109375" defaultRowHeight="12" x14ac:dyDescent="0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8515625" customWidth="1"/>
    <col min="9" max="9" width="9.7109375" customWidth="1"/>
    <col min="10" max="10" width="13.85546875" bestFit="1" customWidth="1"/>
    <col min="11" max="11" width="15.85546875" customWidth="1"/>
    <col min="12" max="12" width="23.28515625" customWidth="1"/>
    <col min="13" max="13" width="23" customWidth="1"/>
  </cols>
  <sheetData>
    <row r="2" spans="1:13">
      <c r="A2" s="2" t="s">
        <v>8</v>
      </c>
      <c r="F2" s="2" t="s">
        <v>9</v>
      </c>
      <c r="L2" s="2" t="s">
        <v>10</v>
      </c>
    </row>
    <row r="3" spans="1:13">
      <c r="A3" t="s">
        <v>11</v>
      </c>
      <c r="F3" s="169" t="s">
        <v>11</v>
      </c>
      <c r="L3" t="s">
        <v>12</v>
      </c>
      <c r="M3" t="s">
        <v>13</v>
      </c>
    </row>
    <row r="4" spans="1:13">
      <c r="A4" t="s">
        <v>14</v>
      </c>
      <c r="B4" t="s">
        <v>15</v>
      </c>
      <c r="C4" t="s">
        <v>16</v>
      </c>
      <c r="F4" s="169" t="s">
        <v>14</v>
      </c>
      <c r="G4" s="169" t="s">
        <v>17</v>
      </c>
      <c r="H4" s="169" t="s">
        <v>18</v>
      </c>
      <c r="I4" t="s">
        <v>16</v>
      </c>
      <c r="L4" s="4" t="s">
        <v>19</v>
      </c>
      <c r="M4" s="3">
        <v>0</v>
      </c>
    </row>
    <row r="5" spans="1:13">
      <c r="A5" t="s">
        <v>20</v>
      </c>
      <c r="B5" t="s">
        <v>21</v>
      </c>
      <c r="C5" s="3">
        <v>0</v>
      </c>
      <c r="F5" t="s">
        <v>22</v>
      </c>
      <c r="G5" t="s">
        <v>23</v>
      </c>
      <c r="H5" t="s">
        <v>24</v>
      </c>
      <c r="I5" s="3">
        <v>34000</v>
      </c>
      <c r="J5" s="3"/>
      <c r="L5" s="4" t="s">
        <v>25</v>
      </c>
      <c r="M5" s="3">
        <v>0</v>
      </c>
    </row>
    <row r="6" spans="1:13">
      <c r="A6" t="s">
        <v>26</v>
      </c>
      <c r="B6" t="s">
        <v>27</v>
      </c>
      <c r="C6" s="3">
        <v>0</v>
      </c>
      <c r="G6" t="s">
        <v>49</v>
      </c>
      <c r="H6" t="s">
        <v>325</v>
      </c>
      <c r="I6" s="3">
        <v>1000</v>
      </c>
      <c r="J6" s="3"/>
      <c r="L6" s="4" t="s">
        <v>30</v>
      </c>
      <c r="M6" s="3">
        <v>0</v>
      </c>
    </row>
    <row r="7" spans="1:13">
      <c r="A7" t="s">
        <v>31</v>
      </c>
      <c r="B7" t="s">
        <v>21</v>
      </c>
      <c r="C7" s="3">
        <v>0</v>
      </c>
      <c r="G7" t="s">
        <v>46</v>
      </c>
      <c r="H7" t="s">
        <v>137</v>
      </c>
      <c r="I7" s="3">
        <v>2000</v>
      </c>
      <c r="J7" s="3"/>
      <c r="L7" s="4" t="s">
        <v>33</v>
      </c>
      <c r="M7" s="3">
        <v>0</v>
      </c>
    </row>
    <row r="8" spans="1:13">
      <c r="A8" t="s">
        <v>34</v>
      </c>
      <c r="B8" t="s">
        <v>21</v>
      </c>
      <c r="C8" s="3">
        <v>0</v>
      </c>
      <c r="H8" t="s">
        <v>326</v>
      </c>
      <c r="I8" s="3">
        <v>500</v>
      </c>
      <c r="J8" s="3"/>
      <c r="L8" s="4" t="s">
        <v>36</v>
      </c>
      <c r="M8" s="3">
        <v>0</v>
      </c>
    </row>
    <row r="9" spans="1:13">
      <c r="A9" t="s">
        <v>22</v>
      </c>
      <c r="B9" t="s">
        <v>21</v>
      </c>
      <c r="C9" s="3">
        <v>0</v>
      </c>
      <c r="F9" t="s">
        <v>28</v>
      </c>
      <c r="G9" t="s">
        <v>49</v>
      </c>
      <c r="H9" t="s">
        <v>50</v>
      </c>
      <c r="I9" s="3">
        <v>0</v>
      </c>
      <c r="J9" s="3"/>
      <c r="L9" s="4" t="s">
        <v>38</v>
      </c>
      <c r="M9" s="3">
        <v>0</v>
      </c>
    </row>
    <row r="10" spans="1:13">
      <c r="A10" t="s">
        <v>28</v>
      </c>
      <c r="B10" t="s">
        <v>39</v>
      </c>
      <c r="C10" s="3">
        <v>0</v>
      </c>
      <c r="F10" t="s">
        <v>34</v>
      </c>
      <c r="G10" t="s">
        <v>29</v>
      </c>
      <c r="H10" t="s">
        <v>32</v>
      </c>
      <c r="I10" s="3">
        <v>97990</v>
      </c>
      <c r="J10" s="170">
        <v>145100</v>
      </c>
      <c r="K10" s="170">
        <f>I10-J10</f>
        <v>-47110</v>
      </c>
      <c r="L10" s="4" t="s">
        <v>41</v>
      </c>
      <c r="M10" s="3">
        <v>0</v>
      </c>
    </row>
    <row r="11" spans="1:13">
      <c r="B11" t="s">
        <v>42</v>
      </c>
      <c r="C11" s="3">
        <v>0</v>
      </c>
      <c r="H11" t="s">
        <v>35</v>
      </c>
      <c r="I11" s="3">
        <v>252300</v>
      </c>
      <c r="J11" s="170">
        <v>408600</v>
      </c>
      <c r="K11" s="170">
        <f t="shared" ref="K11:K12" si="0">I11-J11</f>
        <v>-156300</v>
      </c>
      <c r="L11" s="4" t="s">
        <v>44</v>
      </c>
      <c r="M11" s="3">
        <v>0</v>
      </c>
    </row>
    <row r="12" spans="1:13">
      <c r="B12" t="s">
        <v>45</v>
      </c>
      <c r="C12" s="3">
        <v>0</v>
      </c>
      <c r="H12" t="s">
        <v>37</v>
      </c>
      <c r="I12" s="3">
        <v>51200</v>
      </c>
      <c r="J12" s="170">
        <v>60900</v>
      </c>
      <c r="K12" s="170">
        <f t="shared" si="0"/>
        <v>-9700</v>
      </c>
      <c r="L12" s="4" t="s">
        <v>47</v>
      </c>
      <c r="M12" s="3">
        <v>0</v>
      </c>
    </row>
    <row r="13" spans="1:13">
      <c r="B13" t="s">
        <v>48</v>
      </c>
      <c r="C13" s="3">
        <v>0</v>
      </c>
      <c r="G13" t="s">
        <v>40</v>
      </c>
      <c r="H13" t="s">
        <v>40</v>
      </c>
      <c r="I13" s="3">
        <v>4000</v>
      </c>
      <c r="J13" s="3"/>
    </row>
    <row r="14" spans="1:13">
      <c r="A14" t="s">
        <v>47</v>
      </c>
      <c r="C14" s="3">
        <v>0</v>
      </c>
      <c r="G14" t="s">
        <v>43</v>
      </c>
      <c r="H14" t="s">
        <v>43</v>
      </c>
      <c r="I14" s="3">
        <v>48000</v>
      </c>
      <c r="J14" s="170">
        <v>185480</v>
      </c>
      <c r="K14" s="170">
        <f>(I14+I15-J14)</f>
        <v>64972</v>
      </c>
    </row>
    <row r="15" spans="1:13">
      <c r="H15" t="s">
        <v>282</v>
      </c>
      <c r="I15" s="3">
        <v>202452</v>
      </c>
      <c r="J15" s="170"/>
      <c r="K15" s="170"/>
    </row>
    <row r="16" spans="1:13">
      <c r="H16" t="s">
        <v>283</v>
      </c>
      <c r="I16" s="3">
        <v>6300</v>
      </c>
      <c r="J16" s="3"/>
    </row>
    <row r="17" spans="6:11">
      <c r="H17" t="s">
        <v>327</v>
      </c>
      <c r="I17" s="3">
        <v>0</v>
      </c>
      <c r="J17" s="3"/>
    </row>
    <row r="18" spans="6:11">
      <c r="H18" t="s">
        <v>328</v>
      </c>
      <c r="I18" s="3">
        <v>0</v>
      </c>
      <c r="J18" s="3"/>
    </row>
    <row r="19" spans="6:11">
      <c r="H19" t="s">
        <v>329</v>
      </c>
      <c r="I19" s="3">
        <v>15000</v>
      </c>
      <c r="J19" s="3"/>
    </row>
    <row r="20" spans="6:11">
      <c r="H20" t="s">
        <v>330</v>
      </c>
      <c r="I20" s="3">
        <v>5500</v>
      </c>
      <c r="J20" s="3"/>
    </row>
    <row r="21" spans="6:11">
      <c r="H21" t="s">
        <v>284</v>
      </c>
      <c r="I21" s="3">
        <v>2000</v>
      </c>
      <c r="J21" s="3"/>
    </row>
    <row r="22" spans="6:11">
      <c r="G22" t="s">
        <v>23</v>
      </c>
      <c r="H22" t="s">
        <v>24</v>
      </c>
      <c r="I22" s="3">
        <v>31000</v>
      </c>
      <c r="J22" s="170">
        <v>57200</v>
      </c>
      <c r="K22" s="170">
        <f>I22-J22</f>
        <v>-26200</v>
      </c>
    </row>
    <row r="23" spans="6:11">
      <c r="G23" t="s">
        <v>49</v>
      </c>
      <c r="H23" t="s">
        <v>51</v>
      </c>
      <c r="I23" s="3">
        <v>1200</v>
      </c>
      <c r="J23" s="3"/>
    </row>
    <row r="24" spans="6:11">
      <c r="H24" t="s">
        <v>331</v>
      </c>
      <c r="I24" s="3">
        <v>700</v>
      </c>
      <c r="J24" s="3"/>
    </row>
    <row r="25" spans="6:11">
      <c r="H25" t="s">
        <v>108</v>
      </c>
      <c r="I25" s="3">
        <v>8000</v>
      </c>
      <c r="J25" s="3"/>
    </row>
    <row r="26" spans="6:11">
      <c r="H26" t="s">
        <v>332</v>
      </c>
      <c r="I26" s="3">
        <v>12000</v>
      </c>
      <c r="J26" s="3"/>
    </row>
    <row r="27" spans="6:11">
      <c r="F27" t="s">
        <v>31</v>
      </c>
      <c r="G27" t="s">
        <v>29</v>
      </c>
      <c r="H27" t="s">
        <v>32</v>
      </c>
      <c r="I27" s="3">
        <v>88390</v>
      </c>
      <c r="J27" s="3"/>
    </row>
    <row r="28" spans="6:11">
      <c r="H28" t="s">
        <v>35</v>
      </c>
      <c r="I28" s="3">
        <v>212600</v>
      </c>
      <c r="J28" s="170">
        <v>79800</v>
      </c>
      <c r="K28" s="170">
        <f>I28-J28</f>
        <v>132800</v>
      </c>
    </row>
    <row r="29" spans="6:11">
      <c r="H29" t="s">
        <v>37</v>
      </c>
      <c r="I29" s="3">
        <v>47700</v>
      </c>
      <c r="J29" s="170">
        <v>42400</v>
      </c>
      <c r="K29" s="170">
        <f>I29-J29</f>
        <v>5300</v>
      </c>
    </row>
    <row r="30" spans="6:11">
      <c r="G30" t="s">
        <v>43</v>
      </c>
      <c r="H30" t="s">
        <v>43</v>
      </c>
      <c r="I30" s="3">
        <v>12000</v>
      </c>
      <c r="J30" s="3"/>
    </row>
    <row r="31" spans="6:11">
      <c r="H31" t="s">
        <v>333</v>
      </c>
      <c r="I31" s="3">
        <v>10800</v>
      </c>
      <c r="J31" s="3"/>
    </row>
    <row r="32" spans="6:11">
      <c r="H32" t="s">
        <v>28</v>
      </c>
      <c r="I32" s="3">
        <v>238500</v>
      </c>
      <c r="J32" s="3"/>
    </row>
    <row r="33" spans="6:11">
      <c r="H33" t="s">
        <v>334</v>
      </c>
      <c r="I33" s="3">
        <v>10800</v>
      </c>
      <c r="J33" s="3"/>
    </row>
    <row r="34" spans="6:11">
      <c r="H34" t="s">
        <v>335</v>
      </c>
      <c r="I34" s="3">
        <v>10800</v>
      </c>
      <c r="J34" s="3"/>
    </row>
    <row r="35" spans="6:11">
      <c r="H35" t="s">
        <v>336</v>
      </c>
      <c r="I35" s="3">
        <v>10800</v>
      </c>
      <c r="J35" s="3"/>
    </row>
    <row r="36" spans="6:11">
      <c r="H36" t="s">
        <v>337</v>
      </c>
      <c r="I36" s="3">
        <v>10800</v>
      </c>
      <c r="J36" s="3"/>
    </row>
    <row r="37" spans="6:11">
      <c r="H37" t="s">
        <v>338</v>
      </c>
      <c r="I37" s="3">
        <v>10800</v>
      </c>
      <c r="J37" s="3"/>
    </row>
    <row r="38" spans="6:11">
      <c r="G38" t="s">
        <v>23</v>
      </c>
      <c r="H38" t="s">
        <v>24</v>
      </c>
      <c r="I38" s="3">
        <v>67000</v>
      </c>
      <c r="J38" s="3">
        <v>40000</v>
      </c>
      <c r="K38">
        <f>I38-J38</f>
        <v>27000</v>
      </c>
    </row>
    <row r="39" spans="6:11">
      <c r="G39" t="s">
        <v>46</v>
      </c>
      <c r="H39" t="s">
        <v>137</v>
      </c>
      <c r="I39" s="3">
        <v>15000</v>
      </c>
      <c r="J39" s="3"/>
    </row>
    <row r="40" spans="6:11">
      <c r="F40" t="s">
        <v>26</v>
      </c>
      <c r="G40" t="s">
        <v>29</v>
      </c>
      <c r="H40" t="s">
        <v>339</v>
      </c>
      <c r="I40" s="3">
        <v>39000</v>
      </c>
      <c r="J40" s="3"/>
      <c r="K40">
        <f>I40</f>
        <v>39000</v>
      </c>
    </row>
    <row r="41" spans="6:11">
      <c r="H41" t="s">
        <v>131</v>
      </c>
      <c r="I41" s="3">
        <v>26000</v>
      </c>
      <c r="K41">
        <f t="shared" ref="K41:K42" si="1">I41</f>
        <v>26000</v>
      </c>
    </row>
    <row r="42" spans="6:11">
      <c r="H42" t="s">
        <v>133</v>
      </c>
      <c r="I42" s="3">
        <v>26000</v>
      </c>
      <c r="J42" s="3"/>
      <c r="K42">
        <f t="shared" si="1"/>
        <v>26000</v>
      </c>
    </row>
    <row r="43" spans="6:11">
      <c r="G43" t="s">
        <v>40</v>
      </c>
      <c r="H43" t="s">
        <v>40</v>
      </c>
      <c r="I43" s="3">
        <v>47600</v>
      </c>
      <c r="J43" s="170">
        <v>40848</v>
      </c>
    </row>
    <row r="44" spans="6:11">
      <c r="G44" t="s">
        <v>43</v>
      </c>
      <c r="H44" t="s">
        <v>43</v>
      </c>
      <c r="I44" s="3">
        <v>36000</v>
      </c>
      <c r="J44" s="3"/>
    </row>
    <row r="45" spans="6:11">
      <c r="G45" t="s">
        <v>23</v>
      </c>
      <c r="H45" t="s">
        <v>24</v>
      </c>
      <c r="I45" s="3">
        <v>81600</v>
      </c>
      <c r="J45" s="170">
        <v>78600</v>
      </c>
    </row>
    <row r="46" spans="6:11">
      <c r="G46" t="s">
        <v>49</v>
      </c>
      <c r="H46" t="s">
        <v>340</v>
      </c>
      <c r="I46" s="3">
        <v>400</v>
      </c>
      <c r="J46" s="3"/>
    </row>
    <row r="47" spans="6:11">
      <c r="F47" t="s">
        <v>47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view="pageBreakPreview" topLeftCell="A10" zoomScale="88" zoomScaleNormal="80" zoomScaleSheetLayoutView="55" zoomScalePageLayoutView="80" workbookViewId="0">
      <selection activeCell="C35" sqref="C35"/>
    </sheetView>
  </sheetViews>
  <sheetFormatPr baseColWidth="10" defaultColWidth="8.7109375" defaultRowHeight="30" customHeight="1" x14ac:dyDescent="0"/>
  <cols>
    <col min="1" max="1" width="15.28515625" style="61" customWidth="1"/>
    <col min="2" max="2" width="10" style="61" customWidth="1"/>
    <col min="3" max="3" width="32.140625" style="61" customWidth="1"/>
    <col min="4" max="4" width="17.140625" style="69" customWidth="1"/>
    <col min="5" max="5" width="9.28515625" style="61" customWidth="1"/>
    <col min="6" max="6" width="11.42578125" style="68" customWidth="1"/>
    <col min="7" max="7" width="10.42578125" style="68" customWidth="1"/>
    <col min="8" max="8" width="9.28515625" style="68" customWidth="1"/>
    <col min="9" max="13" width="10.28515625" style="69" customWidth="1"/>
    <col min="14" max="14" width="12.7109375" style="70" customWidth="1"/>
    <col min="15" max="15" width="7.85546875" style="70" customWidth="1"/>
    <col min="16" max="16" width="7.42578125" style="70" customWidth="1"/>
    <col min="17" max="17" width="38.7109375" style="68" customWidth="1"/>
    <col min="18" max="16384" width="8.7109375" style="61"/>
  </cols>
  <sheetData>
    <row r="1" spans="1:17" s="7" customFormat="1" ht="30" customHeight="1">
      <c r="A1" s="309" t="s">
        <v>755</v>
      </c>
      <c r="B1" s="309"/>
      <c r="C1" s="309"/>
      <c r="D1" s="309"/>
      <c r="E1" s="309"/>
      <c r="F1" s="309"/>
      <c r="G1" s="309"/>
      <c r="H1" s="309"/>
      <c r="I1" s="5"/>
      <c r="J1" s="5"/>
      <c r="K1" s="5"/>
      <c r="L1" s="5"/>
      <c r="M1" s="5"/>
      <c r="N1" s="6"/>
      <c r="O1" s="6"/>
      <c r="P1" s="6"/>
      <c r="Q1" s="6"/>
    </row>
    <row r="2" spans="1:17" s="7" customFormat="1" ht="30" customHeight="1">
      <c r="A2" s="309"/>
      <c r="B2" s="309"/>
      <c r="C2" s="309"/>
      <c r="D2" s="309"/>
      <c r="E2" s="309"/>
      <c r="F2" s="309"/>
      <c r="G2" s="309"/>
      <c r="H2" s="309"/>
      <c r="I2" s="5"/>
      <c r="J2" s="5"/>
      <c r="K2" s="5"/>
      <c r="L2" s="5"/>
      <c r="M2" s="5"/>
      <c r="N2" s="6"/>
      <c r="O2" s="6"/>
      <c r="P2" s="6"/>
      <c r="Q2" s="6"/>
    </row>
    <row r="3" spans="1:17" s="7" customFormat="1" ht="30" customHeight="1">
      <c r="A3" s="8"/>
      <c r="B3" s="8"/>
      <c r="C3" s="8"/>
      <c r="D3" s="10"/>
      <c r="E3" s="8"/>
      <c r="F3" s="9"/>
      <c r="G3" s="9"/>
      <c r="H3" s="9"/>
      <c r="I3" s="10"/>
      <c r="J3" s="10"/>
      <c r="K3" s="10"/>
      <c r="L3" s="10"/>
      <c r="M3" s="10"/>
      <c r="N3" s="11"/>
      <c r="O3" s="11"/>
      <c r="P3" s="11"/>
      <c r="Q3" s="6"/>
    </row>
    <row r="4" spans="1:17" s="13" customFormat="1" ht="30" customHeight="1">
      <c r="A4" s="9" t="s">
        <v>52</v>
      </c>
      <c r="B4" s="9"/>
      <c r="C4" s="9"/>
      <c r="D4" s="10"/>
      <c r="E4" s="8"/>
      <c r="F4" s="9"/>
      <c r="G4" s="9"/>
      <c r="H4" s="9"/>
      <c r="I4" s="10"/>
      <c r="J4" s="10"/>
      <c r="K4" s="10"/>
      <c r="L4" s="10"/>
      <c r="M4" s="10"/>
      <c r="N4" s="11"/>
      <c r="O4" s="11"/>
      <c r="P4" s="11"/>
      <c r="Q4" s="12"/>
    </row>
    <row r="5" spans="1:17" s="19" customFormat="1" ht="30" customHeight="1">
      <c r="A5" s="14" t="s">
        <v>53</v>
      </c>
      <c r="B5" s="15"/>
      <c r="C5" s="15"/>
      <c r="D5" s="148"/>
      <c r="E5" s="15"/>
      <c r="F5" s="15"/>
      <c r="G5" s="16"/>
      <c r="H5" s="16"/>
      <c r="I5" s="17"/>
      <c r="J5" s="17"/>
      <c r="K5" s="17"/>
      <c r="L5" s="17"/>
      <c r="M5" s="17"/>
      <c r="N5" s="18"/>
      <c r="O5" s="18"/>
      <c r="P5" s="18"/>
    </row>
    <row r="6" spans="1:17" s="19" customFormat="1" ht="30" customHeight="1">
      <c r="A6" s="20" t="s">
        <v>54</v>
      </c>
      <c r="B6" s="21" t="s">
        <v>99</v>
      </c>
      <c r="C6" s="15"/>
      <c r="D6" s="148"/>
      <c r="E6" s="15"/>
      <c r="F6" s="15"/>
      <c r="G6" s="16"/>
      <c r="H6" s="16"/>
      <c r="I6" s="17"/>
      <c r="J6" s="17"/>
      <c r="K6" s="17"/>
      <c r="L6" s="17"/>
      <c r="M6" s="17"/>
    </row>
    <row r="7" spans="1:17" s="19" customFormat="1" ht="30" customHeight="1">
      <c r="A7" s="20" t="s">
        <v>54</v>
      </c>
      <c r="B7" s="21" t="s">
        <v>55</v>
      </c>
      <c r="C7" s="15"/>
      <c r="D7" s="148"/>
      <c r="E7" s="15"/>
      <c r="F7" s="15"/>
      <c r="G7" s="16"/>
      <c r="H7" s="16"/>
      <c r="I7" s="17"/>
      <c r="J7" s="17"/>
      <c r="K7" s="17"/>
      <c r="L7" s="17"/>
      <c r="M7" s="17"/>
    </row>
    <row r="8" spans="1:17" s="19" customFormat="1" ht="30" customHeight="1">
      <c r="A8" s="20" t="s">
        <v>54</v>
      </c>
      <c r="B8" s="21" t="s">
        <v>56</v>
      </c>
      <c r="C8" s="15"/>
      <c r="D8" s="148"/>
      <c r="E8" s="15"/>
      <c r="F8" s="15"/>
      <c r="G8" s="16"/>
      <c r="H8" s="16"/>
      <c r="I8" s="17"/>
      <c r="J8" s="17"/>
      <c r="K8" s="17"/>
      <c r="L8" s="17"/>
      <c r="M8" s="17"/>
    </row>
    <row r="9" spans="1:17" s="19" customFormat="1" ht="30" customHeight="1">
      <c r="A9" s="20" t="s">
        <v>54</v>
      </c>
      <c r="B9" s="21" t="s">
        <v>100</v>
      </c>
      <c r="C9" s="15"/>
      <c r="D9" s="148"/>
      <c r="E9" s="15"/>
      <c r="F9" s="15"/>
      <c r="G9" s="16"/>
      <c r="H9" s="16"/>
      <c r="I9" s="17"/>
      <c r="J9" s="17"/>
      <c r="K9" s="17"/>
      <c r="L9" s="17"/>
      <c r="M9" s="17"/>
    </row>
    <row r="10" spans="1:17" s="19" customFormat="1" ht="30" customHeight="1">
      <c r="A10" s="22"/>
      <c r="B10" s="22"/>
      <c r="C10" s="23"/>
      <c r="D10" s="149"/>
      <c r="E10" s="23"/>
      <c r="F10" s="15"/>
      <c r="G10" s="16"/>
      <c r="H10" s="16"/>
      <c r="I10" s="17"/>
      <c r="J10" s="17"/>
      <c r="K10" s="17"/>
      <c r="L10" s="17"/>
      <c r="M10" s="17"/>
    </row>
    <row r="11" spans="1:17" s="25" customFormat="1" ht="48" customHeight="1">
      <c r="A11" s="306"/>
      <c r="B11" s="307"/>
      <c r="C11" s="307"/>
      <c r="D11" s="307"/>
      <c r="E11" s="307"/>
      <c r="F11" s="310" t="s">
        <v>57</v>
      </c>
      <c r="G11" s="311"/>
      <c r="H11" s="311"/>
      <c r="I11" s="311"/>
      <c r="J11" s="356" t="s">
        <v>752</v>
      </c>
      <c r="K11" s="357"/>
      <c r="L11" s="357"/>
      <c r="M11" s="358"/>
      <c r="N11" s="162"/>
      <c r="O11" s="162"/>
      <c r="P11" s="162"/>
      <c r="Q11" s="24"/>
    </row>
    <row r="12" spans="1:17" s="7" customFormat="1" ht="48" customHeight="1">
      <c r="A12" s="26" t="s">
        <v>15</v>
      </c>
      <c r="B12" s="27" t="s">
        <v>190</v>
      </c>
      <c r="C12" s="28" t="s">
        <v>102</v>
      </c>
      <c r="D12" s="28" t="s">
        <v>14</v>
      </c>
      <c r="E12" s="28" t="s">
        <v>103</v>
      </c>
      <c r="F12" s="28" t="s">
        <v>104</v>
      </c>
      <c r="G12" s="29" t="s">
        <v>105</v>
      </c>
      <c r="H12" s="29" t="s">
        <v>106</v>
      </c>
      <c r="I12" s="29" t="s">
        <v>192</v>
      </c>
      <c r="J12" s="28" t="s">
        <v>104</v>
      </c>
      <c r="K12" s="29" t="s">
        <v>105</v>
      </c>
      <c r="L12" s="29" t="s">
        <v>106</v>
      </c>
      <c r="M12" s="29" t="s">
        <v>753</v>
      </c>
      <c r="N12" s="29" t="s">
        <v>270</v>
      </c>
      <c r="O12" s="29" t="s">
        <v>178</v>
      </c>
      <c r="P12" s="29" t="s">
        <v>191</v>
      </c>
      <c r="Q12" s="29" t="s">
        <v>179</v>
      </c>
    </row>
    <row r="13" spans="1:17" s="36" customFormat="1" ht="59" customHeight="1">
      <c r="A13" s="30" t="s">
        <v>21</v>
      </c>
      <c r="B13" s="31" t="s">
        <v>59</v>
      </c>
      <c r="C13" s="31" t="s">
        <v>60</v>
      </c>
      <c r="D13" s="40" t="s">
        <v>279</v>
      </c>
      <c r="E13" s="32" t="s">
        <v>61</v>
      </c>
      <c r="F13" s="33">
        <v>1000</v>
      </c>
      <c r="G13" s="34">
        <v>3</v>
      </c>
      <c r="H13" s="32">
        <f>F13*G13</f>
        <v>3000</v>
      </c>
      <c r="I13" s="34" t="s">
        <v>62</v>
      </c>
      <c r="J13" s="33">
        <v>1000</v>
      </c>
      <c r="K13" s="34">
        <v>3</v>
      </c>
      <c r="L13" s="32">
        <f>J13*K13</f>
        <v>3000</v>
      </c>
      <c r="M13" s="34" t="s">
        <v>62</v>
      </c>
      <c r="N13" s="35"/>
      <c r="O13" s="35"/>
      <c r="P13" s="35"/>
      <c r="Q13" s="289" t="s">
        <v>744</v>
      </c>
    </row>
    <row r="14" spans="1:17" s="36" customFormat="1" ht="43" customHeight="1">
      <c r="A14" s="30" t="s">
        <v>21</v>
      </c>
      <c r="B14" s="31" t="s">
        <v>63</v>
      </c>
      <c r="C14" s="31" t="s">
        <v>60</v>
      </c>
      <c r="D14" s="40" t="s">
        <v>34</v>
      </c>
      <c r="E14" s="32" t="s">
        <v>61</v>
      </c>
      <c r="F14" s="33">
        <v>500</v>
      </c>
      <c r="G14" s="34">
        <v>2</v>
      </c>
      <c r="H14" s="32">
        <f t="shared" ref="H14" si="0">F14*G14</f>
        <v>1000</v>
      </c>
      <c r="I14" s="34" t="s">
        <v>62</v>
      </c>
      <c r="J14" s="33">
        <v>500</v>
      </c>
      <c r="K14" s="34">
        <v>2</v>
      </c>
      <c r="L14" s="32">
        <f t="shared" ref="L14:L18" si="1">J14*K14</f>
        <v>1000</v>
      </c>
      <c r="M14" s="34" t="s">
        <v>62</v>
      </c>
      <c r="N14" s="35"/>
      <c r="O14" s="35"/>
      <c r="P14" s="35"/>
      <c r="Q14" s="289" t="s">
        <v>744</v>
      </c>
    </row>
    <row r="15" spans="1:17" s="37" customFormat="1" ht="30" customHeight="1">
      <c r="A15" s="38" t="s">
        <v>21</v>
      </c>
      <c r="B15" s="39" t="s">
        <v>64</v>
      </c>
      <c r="C15" s="39" t="s">
        <v>65</v>
      </c>
      <c r="D15" s="40" t="s">
        <v>34</v>
      </c>
      <c r="E15" s="40" t="s">
        <v>61</v>
      </c>
      <c r="F15" s="33">
        <v>1000</v>
      </c>
      <c r="G15" s="34">
        <v>1</v>
      </c>
      <c r="H15" s="40">
        <f t="shared" ref="H15:H23" si="2">F15*G15</f>
        <v>1000</v>
      </c>
      <c r="I15" s="34" t="s">
        <v>62</v>
      </c>
      <c r="J15" s="33">
        <v>1000</v>
      </c>
      <c r="K15" s="34">
        <v>1</v>
      </c>
      <c r="L15" s="40">
        <f t="shared" si="1"/>
        <v>1000</v>
      </c>
      <c r="M15" s="34" t="s">
        <v>62</v>
      </c>
      <c r="N15" s="42"/>
      <c r="O15" s="42"/>
      <c r="P15" s="42"/>
      <c r="Q15" s="289"/>
    </row>
    <row r="16" spans="1:17" s="36" customFormat="1" ht="49" customHeight="1">
      <c r="A16" s="50" t="s">
        <v>48</v>
      </c>
      <c r="B16" s="31" t="s">
        <v>66</v>
      </c>
      <c r="C16" s="31" t="s">
        <v>67</v>
      </c>
      <c r="D16" s="40" t="s">
        <v>26</v>
      </c>
      <c r="E16" s="32" t="s">
        <v>61</v>
      </c>
      <c r="F16" s="33">
        <v>200</v>
      </c>
      <c r="G16" s="34">
        <v>3</v>
      </c>
      <c r="H16" s="32">
        <f t="shared" si="2"/>
        <v>600</v>
      </c>
      <c r="I16" s="34" t="s">
        <v>62</v>
      </c>
      <c r="J16" s="33">
        <v>200</v>
      </c>
      <c r="K16" s="34">
        <v>3</v>
      </c>
      <c r="L16" s="32">
        <f t="shared" si="1"/>
        <v>600</v>
      </c>
      <c r="M16" s="34" t="s">
        <v>62</v>
      </c>
      <c r="N16" s="35"/>
      <c r="O16" s="35"/>
      <c r="P16" s="35"/>
      <c r="Q16" s="289" t="s">
        <v>745</v>
      </c>
    </row>
    <row r="17" spans="1:17" s="36" customFormat="1" ht="30" customHeight="1">
      <c r="A17" s="50" t="s">
        <v>48</v>
      </c>
      <c r="B17" s="31" t="s">
        <v>68</v>
      </c>
      <c r="C17" s="31" t="s">
        <v>348</v>
      </c>
      <c r="D17" s="40" t="s">
        <v>26</v>
      </c>
      <c r="E17" s="32" t="s">
        <v>61</v>
      </c>
      <c r="F17" s="33">
        <v>500</v>
      </c>
      <c r="G17" s="34">
        <v>1</v>
      </c>
      <c r="H17" s="32">
        <f t="shared" si="2"/>
        <v>500</v>
      </c>
      <c r="I17" s="34" t="s">
        <v>62</v>
      </c>
      <c r="J17" s="33">
        <v>500</v>
      </c>
      <c r="K17" s="34">
        <v>1</v>
      </c>
      <c r="L17" s="32">
        <f t="shared" si="1"/>
        <v>500</v>
      </c>
      <c r="M17" s="34" t="s">
        <v>62</v>
      </c>
      <c r="N17" s="35"/>
      <c r="O17" s="35"/>
      <c r="P17" s="35"/>
      <c r="Q17" s="290"/>
    </row>
    <row r="18" spans="1:17" s="37" customFormat="1" ht="30" customHeight="1">
      <c r="A18" s="367" t="s">
        <v>48</v>
      </c>
      <c r="B18" s="360" t="s">
        <v>69</v>
      </c>
      <c r="C18" s="360" t="s">
        <v>346</v>
      </c>
      <c r="D18" s="361" t="s">
        <v>26</v>
      </c>
      <c r="E18" s="361" t="s">
        <v>61</v>
      </c>
      <c r="F18" s="363">
        <v>200</v>
      </c>
      <c r="G18" s="364">
        <v>5</v>
      </c>
      <c r="H18" s="368">
        <f t="shared" si="2"/>
        <v>1000</v>
      </c>
      <c r="I18" s="364" t="s">
        <v>62</v>
      </c>
      <c r="J18" s="363">
        <v>200</v>
      </c>
      <c r="K18" s="364">
        <v>12</v>
      </c>
      <c r="L18" s="368">
        <f t="shared" si="1"/>
        <v>2400</v>
      </c>
      <c r="M18" s="364" t="s">
        <v>62</v>
      </c>
      <c r="N18" s="369"/>
      <c r="O18" s="369"/>
      <c r="P18" s="369"/>
      <c r="Q18" s="363" t="s">
        <v>758</v>
      </c>
    </row>
    <row r="19" spans="1:17" s="49" customFormat="1" ht="30" hidden="1" customHeight="1">
      <c r="A19" s="45" t="s">
        <v>48</v>
      </c>
      <c r="B19" s="31" t="s">
        <v>70</v>
      </c>
      <c r="C19" s="46" t="s">
        <v>71</v>
      </c>
      <c r="D19" s="40" t="s">
        <v>26</v>
      </c>
      <c r="E19" s="32" t="s">
        <v>61</v>
      </c>
      <c r="F19" s="33">
        <v>600</v>
      </c>
      <c r="G19" s="34">
        <v>1</v>
      </c>
      <c r="H19" s="51">
        <v>0</v>
      </c>
      <c r="I19" s="34" t="s">
        <v>62</v>
      </c>
      <c r="J19" s="33">
        <v>600</v>
      </c>
      <c r="K19" s="34">
        <v>1</v>
      </c>
      <c r="L19" s="51">
        <v>0</v>
      </c>
      <c r="M19" s="34" t="s">
        <v>62</v>
      </c>
      <c r="N19" s="47"/>
      <c r="O19" s="47"/>
      <c r="P19" s="47"/>
      <c r="Q19" s="48"/>
    </row>
    <row r="20" spans="1:17" s="37" customFormat="1" ht="30" hidden="1" customHeight="1">
      <c r="A20" s="72" t="s">
        <v>185</v>
      </c>
      <c r="B20" s="39" t="s">
        <v>186</v>
      </c>
      <c r="C20" s="39" t="s">
        <v>187</v>
      </c>
      <c r="D20" s="40" t="s">
        <v>31</v>
      </c>
      <c r="E20" s="40" t="s">
        <v>61</v>
      </c>
      <c r="F20" s="33">
        <v>200</v>
      </c>
      <c r="G20" s="34">
        <v>1</v>
      </c>
      <c r="H20" s="40">
        <v>0</v>
      </c>
      <c r="I20" s="34" t="s">
        <v>62</v>
      </c>
      <c r="J20" s="33">
        <v>200</v>
      </c>
      <c r="K20" s="34">
        <v>1</v>
      </c>
      <c r="L20" s="40">
        <v>0</v>
      </c>
      <c r="M20" s="34" t="s">
        <v>62</v>
      </c>
      <c r="N20" s="42"/>
      <c r="O20" s="42"/>
      <c r="P20" s="42"/>
      <c r="Q20" s="71"/>
    </row>
    <row r="21" spans="1:17" s="37" customFormat="1" ht="30" customHeight="1">
      <c r="A21" s="72" t="s">
        <v>48</v>
      </c>
      <c r="B21" s="39" t="s">
        <v>73</v>
      </c>
      <c r="C21" s="39" t="s">
        <v>72</v>
      </c>
      <c r="D21" s="40" t="s">
        <v>34</v>
      </c>
      <c r="E21" s="40" t="s">
        <v>74</v>
      </c>
      <c r="F21" s="33">
        <v>300</v>
      </c>
      <c r="G21" s="34">
        <v>1</v>
      </c>
      <c r="H21" s="40">
        <f t="shared" si="2"/>
        <v>300</v>
      </c>
      <c r="I21" s="34" t="s">
        <v>62</v>
      </c>
      <c r="J21" s="33">
        <v>300</v>
      </c>
      <c r="K21" s="34">
        <v>1</v>
      </c>
      <c r="L21" s="40">
        <f t="shared" ref="L21:L32" si="3">J21*K21</f>
        <v>300</v>
      </c>
      <c r="M21" s="34" t="s">
        <v>62</v>
      </c>
      <c r="N21" s="42"/>
      <c r="O21" s="42"/>
      <c r="P21" s="42"/>
      <c r="Q21" s="43"/>
    </row>
    <row r="22" spans="1:17" s="37" customFormat="1" ht="30" customHeight="1">
      <c r="A22" s="72" t="s">
        <v>48</v>
      </c>
      <c r="B22" s="39" t="s">
        <v>274</v>
      </c>
      <c r="C22" s="39" t="s">
        <v>347</v>
      </c>
      <c r="D22" s="40" t="s">
        <v>34</v>
      </c>
      <c r="E22" s="40" t="s">
        <v>280</v>
      </c>
      <c r="F22" s="33">
        <v>40000</v>
      </c>
      <c r="G22" s="34">
        <v>1</v>
      </c>
      <c r="H22" s="40">
        <f t="shared" si="2"/>
        <v>40000</v>
      </c>
      <c r="I22" s="34" t="s">
        <v>62</v>
      </c>
      <c r="J22" s="33">
        <v>40000</v>
      </c>
      <c r="K22" s="34">
        <v>1</v>
      </c>
      <c r="L22" s="40">
        <f t="shared" si="3"/>
        <v>40000</v>
      </c>
      <c r="M22" s="34" t="s">
        <v>62</v>
      </c>
      <c r="N22" s="42"/>
      <c r="O22" s="42"/>
      <c r="P22" s="42"/>
      <c r="Q22" s="43"/>
    </row>
    <row r="23" spans="1:17" s="37" customFormat="1" ht="30" customHeight="1">
      <c r="A23" s="72" t="s">
        <v>75</v>
      </c>
      <c r="B23" s="39" t="s">
        <v>76</v>
      </c>
      <c r="C23" s="39" t="s">
        <v>77</v>
      </c>
      <c r="D23" s="40" t="s">
        <v>34</v>
      </c>
      <c r="E23" s="40" t="s">
        <v>74</v>
      </c>
      <c r="F23" s="33">
        <v>5000</v>
      </c>
      <c r="G23" s="34">
        <v>1</v>
      </c>
      <c r="H23" s="40">
        <f t="shared" si="2"/>
        <v>5000</v>
      </c>
      <c r="I23" s="34" t="s">
        <v>62</v>
      </c>
      <c r="J23" s="33">
        <v>5000</v>
      </c>
      <c r="K23" s="34">
        <v>1</v>
      </c>
      <c r="L23" s="40">
        <f t="shared" si="3"/>
        <v>5000</v>
      </c>
      <c r="M23" s="34" t="s">
        <v>62</v>
      </c>
      <c r="N23" s="42"/>
      <c r="O23" s="42"/>
      <c r="P23" s="42"/>
      <c r="Q23" s="43"/>
    </row>
    <row r="24" spans="1:17" s="37" customFormat="1" ht="52">
      <c r="A24" s="72" t="s">
        <v>75</v>
      </c>
      <c r="B24" s="39" t="s">
        <v>749</v>
      </c>
      <c r="C24" s="39" t="s">
        <v>748</v>
      </c>
      <c r="D24" s="40" t="s">
        <v>31</v>
      </c>
      <c r="E24" s="40" t="s">
        <v>74</v>
      </c>
      <c r="F24" s="33">
        <v>3000</v>
      </c>
      <c r="G24" s="34">
        <v>1</v>
      </c>
      <c r="H24" s="40">
        <f t="shared" ref="H24:H29" si="4">F24*G24</f>
        <v>3000</v>
      </c>
      <c r="I24" s="34" t="s">
        <v>62</v>
      </c>
      <c r="J24" s="33">
        <v>3000</v>
      </c>
      <c r="K24" s="34">
        <v>1</v>
      </c>
      <c r="L24" s="40">
        <f t="shared" si="3"/>
        <v>3000</v>
      </c>
      <c r="M24" s="34" t="s">
        <v>62</v>
      </c>
      <c r="N24" s="42"/>
      <c r="O24" s="42"/>
      <c r="P24" s="42"/>
      <c r="Q24" s="291" t="s">
        <v>746</v>
      </c>
    </row>
    <row r="25" spans="1:17" s="37" customFormat="1" ht="30" customHeight="1">
      <c r="A25" s="72" t="s">
        <v>42</v>
      </c>
      <c r="B25" s="39" t="s">
        <v>78</v>
      </c>
      <c r="C25" s="39"/>
      <c r="D25" s="40" t="s">
        <v>26</v>
      </c>
      <c r="E25" s="40" t="s">
        <v>79</v>
      </c>
      <c r="F25" s="33">
        <v>5000</v>
      </c>
      <c r="G25" s="34">
        <v>1</v>
      </c>
      <c r="H25" s="40">
        <f t="shared" si="4"/>
        <v>5000</v>
      </c>
      <c r="I25" s="34" t="s">
        <v>62</v>
      </c>
      <c r="J25" s="33">
        <v>5000</v>
      </c>
      <c r="K25" s="34">
        <v>1</v>
      </c>
      <c r="L25" s="40">
        <f t="shared" si="3"/>
        <v>5000</v>
      </c>
      <c r="M25" s="34" t="s">
        <v>62</v>
      </c>
      <c r="N25" s="42"/>
      <c r="O25" s="42"/>
      <c r="P25" s="42"/>
      <c r="Q25" s="43"/>
    </row>
    <row r="26" spans="1:17" s="37" customFormat="1" ht="30" hidden="1" customHeight="1">
      <c r="A26" s="72" t="s">
        <v>42</v>
      </c>
      <c r="B26" s="39" t="s">
        <v>80</v>
      </c>
      <c r="C26" s="39" t="s">
        <v>81</v>
      </c>
      <c r="D26" s="40" t="s">
        <v>26</v>
      </c>
      <c r="E26" s="40" t="s">
        <v>61</v>
      </c>
      <c r="F26" s="33"/>
      <c r="G26" s="34"/>
      <c r="H26" s="40">
        <f t="shared" si="4"/>
        <v>0</v>
      </c>
      <c r="I26" s="34" t="s">
        <v>62</v>
      </c>
      <c r="J26" s="33"/>
      <c r="K26" s="34"/>
      <c r="L26" s="40">
        <f t="shared" si="3"/>
        <v>0</v>
      </c>
      <c r="M26" s="34" t="s">
        <v>62</v>
      </c>
      <c r="N26" s="42"/>
      <c r="O26" s="42"/>
      <c r="P26" s="42"/>
      <c r="Q26" s="43"/>
    </row>
    <row r="27" spans="1:17" s="37" customFormat="1" ht="30" hidden="1" customHeight="1">
      <c r="A27" s="38" t="s">
        <v>45</v>
      </c>
      <c r="B27" s="39" t="s">
        <v>82</v>
      </c>
      <c r="C27" s="39" t="s">
        <v>83</v>
      </c>
      <c r="D27" s="40" t="s">
        <v>26</v>
      </c>
      <c r="E27" s="40" t="s">
        <v>84</v>
      </c>
      <c r="F27" s="33"/>
      <c r="G27" s="34"/>
      <c r="H27" s="40">
        <f t="shared" si="4"/>
        <v>0</v>
      </c>
      <c r="I27" s="34" t="s">
        <v>62</v>
      </c>
      <c r="J27" s="33"/>
      <c r="K27" s="34"/>
      <c r="L27" s="40">
        <f t="shared" si="3"/>
        <v>0</v>
      </c>
      <c r="M27" s="34" t="s">
        <v>62</v>
      </c>
      <c r="N27" s="75"/>
      <c r="O27" s="75"/>
      <c r="P27" s="75"/>
      <c r="Q27" s="43"/>
    </row>
    <row r="28" spans="1:17" s="37" customFormat="1" ht="30" hidden="1" customHeight="1">
      <c r="A28" s="38" t="s">
        <v>45</v>
      </c>
      <c r="B28" s="39" t="s">
        <v>85</v>
      </c>
      <c r="C28" s="39" t="s">
        <v>83</v>
      </c>
      <c r="D28" s="40" t="s">
        <v>26</v>
      </c>
      <c r="E28" s="40" t="s">
        <v>84</v>
      </c>
      <c r="F28" s="33"/>
      <c r="G28" s="34"/>
      <c r="H28" s="40">
        <f t="shared" si="4"/>
        <v>0</v>
      </c>
      <c r="I28" s="34" t="s">
        <v>62</v>
      </c>
      <c r="J28" s="33"/>
      <c r="K28" s="34"/>
      <c r="L28" s="40">
        <f t="shared" si="3"/>
        <v>0</v>
      </c>
      <c r="M28" s="34" t="s">
        <v>62</v>
      </c>
      <c r="N28" s="75"/>
      <c r="O28" s="75"/>
      <c r="P28" s="75"/>
      <c r="Q28" s="43"/>
    </row>
    <row r="29" spans="1:17" s="37" customFormat="1" ht="30" customHeight="1">
      <c r="A29" s="38" t="s">
        <v>45</v>
      </c>
      <c r="B29" s="39" t="s">
        <v>86</v>
      </c>
      <c r="C29" s="39"/>
      <c r="D29" s="40" t="s">
        <v>26</v>
      </c>
      <c r="E29" s="40" t="s">
        <v>61</v>
      </c>
      <c r="F29" s="33">
        <v>200</v>
      </c>
      <c r="G29" s="34">
        <v>1</v>
      </c>
      <c r="H29" s="40">
        <f t="shared" si="4"/>
        <v>200</v>
      </c>
      <c r="I29" s="34" t="s">
        <v>62</v>
      </c>
      <c r="J29" s="33">
        <v>200</v>
      </c>
      <c r="K29" s="34">
        <v>1</v>
      </c>
      <c r="L29" s="40">
        <f t="shared" si="3"/>
        <v>200</v>
      </c>
      <c r="M29" s="34" t="s">
        <v>62</v>
      </c>
      <c r="N29" s="75"/>
      <c r="O29" s="75"/>
      <c r="P29" s="75"/>
      <c r="Q29" s="43"/>
    </row>
    <row r="30" spans="1:17" s="37" customFormat="1" ht="30" hidden="1" customHeight="1">
      <c r="A30" s="38" t="s">
        <v>45</v>
      </c>
      <c r="B30" s="39" t="s">
        <v>87</v>
      </c>
      <c r="C30" s="39" t="s">
        <v>88</v>
      </c>
      <c r="D30" s="40" t="s">
        <v>26</v>
      </c>
      <c r="E30" s="40" t="s">
        <v>61</v>
      </c>
      <c r="F30" s="33"/>
      <c r="G30" s="34"/>
      <c r="H30" s="40">
        <f t="shared" ref="H30:H32" si="5">F30*G30</f>
        <v>0</v>
      </c>
      <c r="I30" s="34" t="s">
        <v>62</v>
      </c>
      <c r="J30" s="34"/>
      <c r="K30" s="34"/>
      <c r="L30" s="40">
        <f t="shared" si="3"/>
        <v>0</v>
      </c>
      <c r="M30" s="34" t="s">
        <v>62</v>
      </c>
      <c r="N30" s="75"/>
      <c r="O30" s="75"/>
      <c r="P30" s="75"/>
      <c r="Q30" s="43"/>
    </row>
    <row r="31" spans="1:17" s="37" customFormat="1" ht="30" hidden="1" customHeight="1">
      <c r="A31" s="38" t="s">
        <v>45</v>
      </c>
      <c r="B31" s="39" t="s">
        <v>89</v>
      </c>
      <c r="C31" s="39" t="s">
        <v>90</v>
      </c>
      <c r="D31" s="40" t="s">
        <v>26</v>
      </c>
      <c r="E31" s="40" t="s">
        <v>61</v>
      </c>
      <c r="F31" s="33"/>
      <c r="G31" s="34"/>
      <c r="H31" s="40">
        <f t="shared" si="5"/>
        <v>0</v>
      </c>
      <c r="I31" s="34" t="s">
        <v>62</v>
      </c>
      <c r="J31" s="34"/>
      <c r="K31" s="34"/>
      <c r="L31" s="40">
        <f t="shared" si="3"/>
        <v>0</v>
      </c>
      <c r="M31" s="34" t="s">
        <v>62</v>
      </c>
      <c r="N31" s="75"/>
      <c r="O31" s="75"/>
      <c r="P31" s="75"/>
      <c r="Q31" s="43"/>
    </row>
    <row r="32" spans="1:17" s="37" customFormat="1" ht="30" customHeight="1">
      <c r="A32" s="359" t="s">
        <v>27</v>
      </c>
      <c r="B32" s="360" t="s">
        <v>351</v>
      </c>
      <c r="C32" s="360" t="s">
        <v>561</v>
      </c>
      <c r="D32" s="361" t="s">
        <v>26</v>
      </c>
      <c r="E32" s="362" t="s">
        <v>352</v>
      </c>
      <c r="F32" s="363">
        <v>500</v>
      </c>
      <c r="G32" s="364">
        <v>10</v>
      </c>
      <c r="H32" s="361">
        <f t="shared" si="5"/>
        <v>5000</v>
      </c>
      <c r="I32" s="364" t="s">
        <v>92</v>
      </c>
      <c r="J32" s="364">
        <v>500</v>
      </c>
      <c r="K32" s="364">
        <v>16</v>
      </c>
      <c r="L32" s="361">
        <f t="shared" si="3"/>
        <v>8000</v>
      </c>
      <c r="M32" s="364" t="s">
        <v>757</v>
      </c>
      <c r="N32" s="365"/>
      <c r="O32" s="365"/>
      <c r="P32" s="365"/>
      <c r="Q32" s="366" t="s">
        <v>756</v>
      </c>
    </row>
    <row r="33" spans="1:17" s="37" customFormat="1" ht="30" customHeight="1">
      <c r="A33" s="73" t="s">
        <v>27</v>
      </c>
      <c r="B33" s="39" t="s">
        <v>351</v>
      </c>
      <c r="C33" s="111" t="s">
        <v>354</v>
      </c>
      <c r="D33" s="40" t="s">
        <v>26</v>
      </c>
      <c r="E33" s="40" t="s">
        <v>91</v>
      </c>
      <c r="F33" s="33">
        <v>500</v>
      </c>
      <c r="G33" s="34">
        <v>40</v>
      </c>
      <c r="H33" s="41">
        <f>G33*F33</f>
        <v>20000</v>
      </c>
      <c r="I33" s="34" t="s">
        <v>92</v>
      </c>
      <c r="J33" s="33">
        <v>500</v>
      </c>
      <c r="K33" s="34">
        <v>40</v>
      </c>
      <c r="L33" s="41">
        <f>K33*J33</f>
        <v>20000</v>
      </c>
      <c r="M33" s="34" t="s">
        <v>92</v>
      </c>
      <c r="N33" s="75"/>
      <c r="O33" s="75"/>
      <c r="P33" s="75"/>
      <c r="Q33" s="43"/>
    </row>
    <row r="34" spans="1:17" s="37" customFormat="1" ht="30" customHeight="1">
      <c r="A34" s="73" t="s">
        <v>27</v>
      </c>
      <c r="B34" s="39" t="s">
        <v>351</v>
      </c>
      <c r="C34" s="39" t="s">
        <v>93</v>
      </c>
      <c r="D34" s="40" t="s">
        <v>26</v>
      </c>
      <c r="E34" s="40" t="s">
        <v>91</v>
      </c>
      <c r="F34" s="33">
        <v>500</v>
      </c>
      <c r="G34" s="34">
        <v>12</v>
      </c>
      <c r="H34" s="41">
        <f>G34*F34</f>
        <v>6000</v>
      </c>
      <c r="I34" s="34" t="s">
        <v>92</v>
      </c>
      <c r="J34" s="33">
        <v>500</v>
      </c>
      <c r="K34" s="34">
        <v>12</v>
      </c>
      <c r="L34" s="41">
        <f>K34*J34</f>
        <v>6000</v>
      </c>
      <c r="M34" s="34" t="s">
        <v>92</v>
      </c>
      <c r="N34" s="75"/>
      <c r="O34" s="75"/>
      <c r="P34" s="75"/>
      <c r="Q34" s="43"/>
    </row>
    <row r="35" spans="1:17" s="93" customFormat="1" ht="30" customHeight="1">
      <c r="A35" s="235" t="s">
        <v>27</v>
      </c>
      <c r="B35" s="236" t="s">
        <v>350</v>
      </c>
      <c r="C35" s="237" t="s">
        <v>610</v>
      </c>
      <c r="D35" s="238" t="s">
        <v>26</v>
      </c>
      <c r="E35" s="239" t="s">
        <v>353</v>
      </c>
      <c r="F35" s="240">
        <v>8000</v>
      </c>
      <c r="G35" s="54">
        <v>1</v>
      </c>
      <c r="H35" s="238">
        <f t="shared" ref="H35:H36" si="6">F35*G35</f>
        <v>8000</v>
      </c>
      <c r="I35" s="54" t="s">
        <v>92</v>
      </c>
      <c r="J35" s="240">
        <v>8000</v>
      </c>
      <c r="K35" s="54">
        <v>1</v>
      </c>
      <c r="L35" s="238">
        <f t="shared" ref="L35:L37" si="7">J35*K35</f>
        <v>8000</v>
      </c>
      <c r="M35" s="54" t="s">
        <v>92</v>
      </c>
      <c r="N35" s="241"/>
      <c r="O35" s="241"/>
      <c r="P35" s="241"/>
      <c r="Q35" s="242"/>
    </row>
    <row r="36" spans="1:17" s="37" customFormat="1" ht="30" customHeight="1">
      <c r="A36" s="73" t="s">
        <v>27</v>
      </c>
      <c r="B36" s="39" t="s">
        <v>350</v>
      </c>
      <c r="C36" s="111" t="s">
        <v>357</v>
      </c>
      <c r="D36" s="40" t="s">
        <v>26</v>
      </c>
      <c r="E36" s="76" t="s">
        <v>353</v>
      </c>
      <c r="F36" s="33">
        <v>5000</v>
      </c>
      <c r="G36" s="34">
        <v>1</v>
      </c>
      <c r="H36" s="40">
        <f t="shared" si="6"/>
        <v>5000</v>
      </c>
      <c r="I36" s="34" t="s">
        <v>92</v>
      </c>
      <c r="J36" s="33">
        <v>5000</v>
      </c>
      <c r="K36" s="34">
        <v>1</v>
      </c>
      <c r="L36" s="40">
        <f t="shared" si="7"/>
        <v>5000</v>
      </c>
      <c r="M36" s="34" t="s">
        <v>92</v>
      </c>
      <c r="N36" s="75"/>
      <c r="O36" s="75"/>
      <c r="P36" s="75"/>
      <c r="Q36" s="43"/>
    </row>
    <row r="37" spans="1:17" s="37" customFormat="1" ht="26">
      <c r="A37" s="73" t="s">
        <v>27</v>
      </c>
      <c r="B37" s="39" t="s">
        <v>349</v>
      </c>
      <c r="C37" s="111" t="s">
        <v>355</v>
      </c>
      <c r="D37" s="40" t="s">
        <v>26</v>
      </c>
      <c r="E37" s="76" t="s">
        <v>356</v>
      </c>
      <c r="F37" s="33">
        <v>1000</v>
      </c>
      <c r="G37" s="34">
        <v>13</v>
      </c>
      <c r="H37" s="40">
        <f t="shared" ref="H37" si="8">F37*G37</f>
        <v>13000</v>
      </c>
      <c r="I37" s="34" t="s">
        <v>92</v>
      </c>
      <c r="J37" s="33">
        <v>1000</v>
      </c>
      <c r="K37" s="34">
        <v>13</v>
      </c>
      <c r="L37" s="40">
        <f t="shared" si="7"/>
        <v>13000</v>
      </c>
      <c r="M37" s="34" t="s">
        <v>92</v>
      </c>
      <c r="N37" s="75"/>
      <c r="O37" s="75"/>
      <c r="P37" s="75"/>
      <c r="Q37" s="291" t="s">
        <v>747</v>
      </c>
    </row>
    <row r="38" spans="1:17" s="77" customFormat="1" ht="30" customHeight="1">
      <c r="A38" s="74" t="s">
        <v>27</v>
      </c>
      <c r="B38" s="39" t="s">
        <v>349</v>
      </c>
      <c r="C38" s="78" t="s">
        <v>358</v>
      </c>
      <c r="D38" s="40" t="s">
        <v>26</v>
      </c>
      <c r="E38" s="79" t="s">
        <v>94</v>
      </c>
      <c r="F38" s="33">
        <v>2000</v>
      </c>
      <c r="G38" s="34">
        <v>1</v>
      </c>
      <c r="H38" s="41">
        <f>G38*F38</f>
        <v>2000</v>
      </c>
      <c r="I38" s="34" t="s">
        <v>92</v>
      </c>
      <c r="J38" s="33">
        <v>2000</v>
      </c>
      <c r="K38" s="34">
        <v>1</v>
      </c>
      <c r="L38" s="41">
        <f>K38*J38</f>
        <v>2000</v>
      </c>
      <c r="M38" s="34" t="s">
        <v>92</v>
      </c>
      <c r="N38" s="75"/>
      <c r="O38" s="75"/>
      <c r="P38" s="75"/>
      <c r="Q38" s="43"/>
    </row>
    <row r="39" spans="1:17" s="53" customFormat="1" ht="30" customHeight="1">
      <c r="A39" s="55"/>
      <c r="B39" s="56"/>
      <c r="C39" s="56"/>
      <c r="D39" s="150"/>
      <c r="E39" s="56"/>
      <c r="F39" s="56"/>
      <c r="G39" s="57" t="s">
        <v>95</v>
      </c>
      <c r="H39" s="154">
        <f>SUM(H13:H38)</f>
        <v>119600</v>
      </c>
      <c r="I39" s="54"/>
      <c r="J39" s="56"/>
      <c r="K39" s="57" t="s">
        <v>95</v>
      </c>
      <c r="L39" s="154">
        <f>SUM(L13:L38)</f>
        <v>124000</v>
      </c>
      <c r="M39" s="54"/>
      <c r="N39" s="52"/>
      <c r="O39" s="52"/>
      <c r="P39" s="52"/>
      <c r="Q39" s="58"/>
    </row>
    <row r="40" spans="1:17" s="53" customFormat="1" ht="30" customHeight="1">
      <c r="A40" s="55"/>
      <c r="B40" s="56"/>
      <c r="C40" s="56"/>
      <c r="D40" s="150"/>
      <c r="E40" s="56"/>
      <c r="F40" s="56"/>
      <c r="G40" s="57" t="s">
        <v>5</v>
      </c>
      <c r="H40" s="154"/>
      <c r="I40" s="54"/>
      <c r="J40" s="56"/>
      <c r="K40" s="57" t="s">
        <v>5</v>
      </c>
      <c r="L40" s="154"/>
      <c r="M40" s="54"/>
      <c r="N40" s="52"/>
      <c r="O40" s="52"/>
      <c r="P40" s="52"/>
      <c r="Q40" s="58"/>
    </row>
    <row r="41" spans="1:17" s="53" customFormat="1" ht="30" customHeight="1">
      <c r="A41" s="55"/>
      <c r="B41" s="56"/>
      <c r="C41" s="56"/>
      <c r="D41" s="150"/>
      <c r="E41" s="56"/>
      <c r="F41" s="56"/>
      <c r="G41" s="57" t="s">
        <v>152</v>
      </c>
      <c r="H41" s="154">
        <f>H32+H33+H34+H35+H36+H37+H38</f>
        <v>59000</v>
      </c>
      <c r="I41" s="54"/>
      <c r="J41" s="56"/>
      <c r="K41" s="57" t="s">
        <v>152</v>
      </c>
      <c r="L41" s="154">
        <f>L32+L33+L34+L35+L36+L37+L38</f>
        <v>62000</v>
      </c>
      <c r="M41" s="54"/>
      <c r="N41" s="52"/>
      <c r="O41" s="52"/>
      <c r="P41" s="52"/>
      <c r="Q41" s="58"/>
    </row>
    <row r="42" spans="1:17" ht="43" customHeight="1">
      <c r="A42" s="308" t="s">
        <v>153</v>
      </c>
      <c r="B42" s="308"/>
      <c r="C42" s="59" t="s">
        <v>96</v>
      </c>
      <c r="D42" s="151"/>
      <c r="E42" s="59"/>
      <c r="F42" s="60"/>
      <c r="G42" s="80">
        <v>0.1</v>
      </c>
      <c r="H42" s="155">
        <f>H41*G42</f>
        <v>5900</v>
      </c>
      <c r="I42" s="54"/>
      <c r="J42" s="60"/>
      <c r="K42" s="80">
        <v>0.1</v>
      </c>
      <c r="L42" s="155">
        <f>L41*K42</f>
        <v>6200</v>
      </c>
      <c r="M42" s="54"/>
      <c r="N42" s="52"/>
      <c r="O42" s="52"/>
      <c r="P42" s="52"/>
      <c r="Q42" s="58"/>
    </row>
    <row r="43" spans="1:17" ht="30" customHeight="1">
      <c r="A43" s="62"/>
      <c r="B43" s="63"/>
      <c r="C43" s="63"/>
      <c r="D43" s="152"/>
      <c r="E43" s="63"/>
      <c r="F43" s="63"/>
      <c r="G43" s="62" t="s">
        <v>97</v>
      </c>
      <c r="H43" s="156">
        <f>H42+H39</f>
        <v>125500</v>
      </c>
      <c r="I43" s="54"/>
      <c r="J43" s="63"/>
      <c r="K43" s="62" t="s">
        <v>97</v>
      </c>
      <c r="L43" s="156">
        <f>L42+L39</f>
        <v>130200</v>
      </c>
      <c r="M43" s="54"/>
      <c r="N43" s="52"/>
      <c r="O43" s="52"/>
      <c r="P43" s="52"/>
      <c r="Q43" s="58"/>
    </row>
    <row r="44" spans="1:17" ht="30" customHeight="1">
      <c r="A44" s="64"/>
      <c r="B44" s="65"/>
      <c r="C44" s="65"/>
      <c r="D44" s="153"/>
      <c r="E44" s="66"/>
      <c r="F44" s="66" t="s">
        <v>98</v>
      </c>
      <c r="G44" s="67">
        <v>0.06</v>
      </c>
      <c r="H44" s="154">
        <f>H43*0.06</f>
        <v>7530</v>
      </c>
      <c r="I44" s="54"/>
      <c r="J44" s="66" t="s">
        <v>98</v>
      </c>
      <c r="K44" s="67">
        <v>0.06</v>
      </c>
      <c r="L44" s="154">
        <f>L43*0.06</f>
        <v>7812</v>
      </c>
      <c r="M44" s="54"/>
      <c r="N44" s="52"/>
      <c r="O44" s="52"/>
      <c r="P44" s="52"/>
      <c r="Q44" s="58"/>
    </row>
    <row r="47" spans="1:17" ht="30" customHeight="1">
      <c r="E47" s="165"/>
    </row>
  </sheetData>
  <sheetProtection formatRows="0" insertRows="0"/>
  <mergeCells count="5">
    <mergeCell ref="A11:E11"/>
    <mergeCell ref="A42:B42"/>
    <mergeCell ref="A1:H2"/>
    <mergeCell ref="F11:I11"/>
    <mergeCell ref="J11:M11"/>
  </mergeCells>
  <phoneticPr fontId="3" type="noConversion"/>
  <dataValidations count="1">
    <dataValidation type="list" showInputMessage="1" showErrorMessage="1" sqref="D23:D38">
      <formula1>$AB$38:$AB$41</formula1>
    </dataValidation>
  </dataValidations>
  <pageMargins left="0.70763888888888904" right="0.51180555555555596" top="0.74791666666666701" bottom="0.74791666666666701" header="0.31388888888888899" footer="0.31388888888888899"/>
  <pageSetup paperSize="9" scale="34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Sheet3!$B$2:$B$6</xm:f>
          </x14:formula1>
          <xm:sqref>D39:D496</xm:sqref>
        </x14:dataValidation>
        <x14:dataValidation type="list" showInputMessage="1" showErrorMessage="1">
          <x14:formula1>
            <xm:f>Event搭建制作!#REF!</xm:f>
          </x14:formula1>
          <xm:sqref>D13:D22</xm:sqref>
        </x14:dataValidation>
        <x14:dataValidation type="list" showInputMessage="1" showErrorMessage="1">
          <x14:formula1>
            <xm:f>Sheet3!$C$2:$C$13</xm:f>
          </x14:formula1>
          <xm:sqref>N13:N151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46"/>
  <sheetViews>
    <sheetView showGridLines="0" tabSelected="1" view="pageBreakPreview" zoomScaleSheetLayoutView="70" workbookViewId="0">
      <pane ySplit="14" topLeftCell="A72" activePane="bottomLeft" state="frozen"/>
      <selection activeCell="B1" sqref="B1"/>
      <selection pane="bottomLeft" activeCell="D55" sqref="D55"/>
    </sheetView>
  </sheetViews>
  <sheetFormatPr baseColWidth="10" defaultColWidth="8.7109375" defaultRowHeight="16" x14ac:dyDescent="0"/>
  <cols>
    <col min="1" max="1" width="7.42578125" style="194" customWidth="1"/>
    <col min="2" max="2" width="13.7109375" style="184" customWidth="1"/>
    <col min="3" max="3" width="16.85546875" style="184" customWidth="1"/>
    <col min="4" max="4" width="22.140625" style="184" customWidth="1"/>
    <col min="5" max="5" width="18.85546875" style="184" customWidth="1"/>
    <col min="6" max="6" width="7.7109375" style="184" bestFit="1" customWidth="1"/>
    <col min="7" max="7" width="8.85546875" style="184" bestFit="1" customWidth="1"/>
    <col min="8" max="8" width="10.140625" style="184" bestFit="1" customWidth="1"/>
    <col min="9" max="9" width="10.85546875" style="184" bestFit="1" customWidth="1"/>
    <col min="10" max="12" width="8.28515625" style="184" customWidth="1"/>
    <col min="13" max="13" width="12.28515625" style="184" bestFit="1" customWidth="1"/>
    <col min="14" max="14" width="8.28515625" style="184" customWidth="1"/>
    <col min="15" max="15" width="48" style="184" customWidth="1"/>
    <col min="16" max="23" width="8.7109375" style="184"/>
    <col min="24" max="24" width="16" style="184" hidden="1" customWidth="1"/>
    <col min="25" max="16384" width="8.7109375" style="184"/>
  </cols>
  <sheetData>
    <row r="1" spans="1:15">
      <c r="A1" s="182"/>
      <c r="B1" s="183"/>
      <c r="C1" s="183"/>
      <c r="D1" s="183"/>
      <c r="E1" s="183"/>
      <c r="F1" s="183"/>
      <c r="G1" s="183"/>
      <c r="H1" s="183"/>
      <c r="I1" s="183"/>
    </row>
    <row r="2" spans="1:15">
      <c r="A2" s="182"/>
      <c r="B2" s="183"/>
      <c r="C2" s="183"/>
      <c r="D2" s="183"/>
      <c r="E2" s="183"/>
      <c r="F2" s="183"/>
      <c r="G2" s="183"/>
      <c r="H2" s="183"/>
      <c r="I2" s="183"/>
    </row>
    <row r="3" spans="1:15" s="185" customFormat="1" ht="4.5" customHeight="1">
      <c r="A3" s="373" t="s">
        <v>759</v>
      </c>
      <c r="B3" s="373"/>
      <c r="C3" s="373"/>
      <c r="D3" s="373"/>
      <c r="E3" s="373"/>
      <c r="F3" s="373"/>
    </row>
    <row r="4" spans="1:15" s="185" customFormat="1" ht="17.25" customHeight="1">
      <c r="A4" s="373"/>
      <c r="B4" s="373"/>
      <c r="C4" s="373"/>
      <c r="D4" s="373"/>
      <c r="E4" s="373"/>
      <c r="F4" s="373"/>
    </row>
    <row r="5" spans="1:15" s="185" customFormat="1" ht="7.5" customHeight="1">
      <c r="A5" s="182"/>
      <c r="B5" s="186"/>
      <c r="C5" s="186"/>
      <c r="D5" s="186"/>
      <c r="E5" s="186"/>
      <c r="F5" s="186"/>
      <c r="G5" s="186"/>
      <c r="H5" s="186"/>
      <c r="I5" s="186"/>
    </row>
    <row r="6" spans="1:15" s="185" customFormat="1" ht="20.25" customHeight="1">
      <c r="A6" s="182" t="s">
        <v>52</v>
      </c>
      <c r="B6" s="186"/>
      <c r="C6" s="186"/>
      <c r="D6" s="186"/>
      <c r="E6" s="186"/>
      <c r="F6" s="186"/>
      <c r="G6" s="186"/>
      <c r="H6" s="186"/>
      <c r="I6" s="186"/>
    </row>
    <row r="7" spans="1:15" s="188" customFormat="1" ht="20.25" customHeight="1">
      <c r="A7" s="189" t="s">
        <v>53</v>
      </c>
      <c r="B7" s="187"/>
      <c r="C7" s="187"/>
      <c r="D7" s="187"/>
      <c r="E7" s="187"/>
      <c r="F7" s="187"/>
    </row>
    <row r="8" spans="1:15" s="188" customFormat="1" ht="20.25" customHeight="1">
      <c r="A8" s="189" t="s">
        <v>54</v>
      </c>
      <c r="B8" s="189" t="s">
        <v>99</v>
      </c>
      <c r="C8" s="187"/>
      <c r="D8" s="187"/>
      <c r="E8" s="187"/>
      <c r="F8" s="187"/>
      <c r="G8" s="251"/>
    </row>
    <row r="9" spans="1:15" s="192" customFormat="1" ht="20.25" customHeight="1">
      <c r="A9" s="273" t="s">
        <v>54</v>
      </c>
      <c r="B9" s="190" t="s">
        <v>55</v>
      </c>
      <c r="C9" s="191"/>
      <c r="D9" s="191"/>
      <c r="E9" s="191"/>
      <c r="F9" s="191"/>
      <c r="G9" s="191"/>
      <c r="H9" s="191"/>
      <c r="I9" s="191"/>
    </row>
    <row r="10" spans="1:15" s="192" customFormat="1" ht="20.25" customHeight="1">
      <c r="A10" s="273" t="s">
        <v>54</v>
      </c>
      <c r="B10" s="190" t="s">
        <v>56</v>
      </c>
      <c r="C10" s="191"/>
      <c r="D10" s="191"/>
      <c r="E10" s="191"/>
      <c r="F10" s="191"/>
      <c r="G10" s="191"/>
      <c r="H10" s="191"/>
      <c r="I10" s="191"/>
    </row>
    <row r="11" spans="1:15" s="188" customFormat="1" ht="20.25" customHeight="1">
      <c r="A11" s="189" t="s">
        <v>54</v>
      </c>
      <c r="B11" s="189" t="s">
        <v>100</v>
      </c>
      <c r="C11" s="187"/>
      <c r="D11" s="187"/>
      <c r="E11" s="187"/>
      <c r="F11" s="187"/>
    </row>
    <row r="12" spans="1:15" s="188" customFormat="1" ht="11.25" customHeight="1">
      <c r="A12" s="193"/>
      <c r="B12" s="193"/>
      <c r="C12" s="274"/>
      <c r="D12" s="274"/>
      <c r="E12" s="274"/>
      <c r="F12" s="187"/>
    </row>
    <row r="13" spans="1:15" ht="40.25" customHeight="1">
      <c r="B13" s="334"/>
      <c r="C13" s="335"/>
      <c r="D13" s="335"/>
      <c r="E13" s="335"/>
      <c r="F13" s="335"/>
      <c r="G13" s="370" t="s">
        <v>193</v>
      </c>
      <c r="H13" s="371"/>
      <c r="I13" s="371"/>
      <c r="J13" s="372"/>
      <c r="K13" s="356" t="s">
        <v>752</v>
      </c>
      <c r="L13" s="357"/>
      <c r="M13" s="357"/>
      <c r="N13" s="358"/>
      <c r="O13" s="275"/>
    </row>
    <row r="14" spans="1:15" ht="64">
      <c r="A14" s="31" t="s">
        <v>17</v>
      </c>
      <c r="B14" s="46" t="s">
        <v>18</v>
      </c>
      <c r="C14" s="276" t="s">
        <v>101</v>
      </c>
      <c r="D14" s="46" t="s">
        <v>102</v>
      </c>
      <c r="E14" s="46" t="s">
        <v>14</v>
      </c>
      <c r="F14" s="46" t="s">
        <v>103</v>
      </c>
      <c r="G14" s="46" t="s">
        <v>104</v>
      </c>
      <c r="H14" s="277" t="s">
        <v>105</v>
      </c>
      <c r="I14" s="277" t="s">
        <v>106</v>
      </c>
      <c r="J14" s="277" t="s">
        <v>107</v>
      </c>
      <c r="K14" s="28" t="s">
        <v>104</v>
      </c>
      <c r="L14" s="29" t="s">
        <v>105</v>
      </c>
      <c r="M14" s="29" t="s">
        <v>106</v>
      </c>
      <c r="N14" s="29" t="s">
        <v>753</v>
      </c>
      <c r="O14" s="243" t="s">
        <v>58</v>
      </c>
    </row>
    <row r="15" spans="1:15" s="185" customFormat="1" ht="48">
      <c r="A15" s="177" t="s">
        <v>281</v>
      </c>
      <c r="B15" s="195" t="s">
        <v>420</v>
      </c>
      <c r="C15" s="172" t="s">
        <v>421</v>
      </c>
      <c r="D15" s="196" t="s">
        <v>598</v>
      </c>
      <c r="E15" s="197" t="s">
        <v>34</v>
      </c>
      <c r="F15" s="198" t="s">
        <v>422</v>
      </c>
      <c r="G15" s="199">
        <v>200</v>
      </c>
      <c r="H15" s="199">
        <v>368</v>
      </c>
      <c r="I15" s="200">
        <f>G15*H15</f>
        <v>73600</v>
      </c>
      <c r="J15" s="199" t="s">
        <v>92</v>
      </c>
      <c r="K15" s="199">
        <v>200</v>
      </c>
      <c r="L15" s="199">
        <v>368</v>
      </c>
      <c r="M15" s="200">
        <f>K15*L15</f>
        <v>73600</v>
      </c>
      <c r="N15" s="199" t="s">
        <v>92</v>
      </c>
      <c r="O15" s="243"/>
    </row>
    <row r="16" spans="1:15" s="185" customFormat="1">
      <c r="A16" s="200" t="s">
        <v>281</v>
      </c>
      <c r="B16" s="195" t="s">
        <v>423</v>
      </c>
      <c r="C16" s="176" t="s">
        <v>611</v>
      </c>
      <c r="D16" s="196" t="s">
        <v>425</v>
      </c>
      <c r="E16" s="197" t="s">
        <v>34</v>
      </c>
      <c r="F16" s="198" t="s">
        <v>422</v>
      </c>
      <c r="G16" s="199">
        <v>600</v>
      </c>
      <c r="H16" s="199">
        <v>46</v>
      </c>
      <c r="I16" s="200">
        <f>G16*H16</f>
        <v>27600</v>
      </c>
      <c r="J16" s="199" t="s">
        <v>92</v>
      </c>
      <c r="K16" s="199">
        <v>600</v>
      </c>
      <c r="L16" s="199">
        <v>46</v>
      </c>
      <c r="M16" s="200">
        <f>K16*L16</f>
        <v>27600</v>
      </c>
      <c r="N16" s="199" t="s">
        <v>92</v>
      </c>
      <c r="O16" s="284"/>
    </row>
    <row r="17" spans="1:15" s="185" customFormat="1" ht="32">
      <c r="A17" s="200" t="s">
        <v>281</v>
      </c>
      <c r="B17" s="195" t="s">
        <v>424</v>
      </c>
      <c r="C17" s="195" t="s">
        <v>612</v>
      </c>
      <c r="D17" s="196" t="s">
        <v>426</v>
      </c>
      <c r="E17" s="197" t="s">
        <v>34</v>
      </c>
      <c r="F17" s="198" t="s">
        <v>422</v>
      </c>
      <c r="G17" s="199">
        <v>180</v>
      </c>
      <c r="H17" s="199">
        <v>368</v>
      </c>
      <c r="I17" s="200">
        <f>G17*H17</f>
        <v>66240</v>
      </c>
      <c r="J17" s="199" t="s">
        <v>92</v>
      </c>
      <c r="K17" s="199">
        <v>180</v>
      </c>
      <c r="L17" s="199">
        <v>368</v>
      </c>
      <c r="M17" s="200">
        <f>K17*L17</f>
        <v>66240</v>
      </c>
      <c r="N17" s="199" t="s">
        <v>92</v>
      </c>
      <c r="O17" s="243"/>
    </row>
    <row r="18" spans="1:15" s="185" customFormat="1" ht="32">
      <c r="A18" s="200" t="s">
        <v>281</v>
      </c>
      <c r="B18" s="195" t="s">
        <v>427</v>
      </c>
      <c r="C18" s="195" t="s">
        <v>615</v>
      </c>
      <c r="D18" s="266" t="s">
        <v>614</v>
      </c>
      <c r="E18" s="197" t="s">
        <v>34</v>
      </c>
      <c r="F18" s="267" t="s">
        <v>428</v>
      </c>
      <c r="G18" s="199">
        <v>4500</v>
      </c>
      <c r="H18" s="199">
        <v>1</v>
      </c>
      <c r="I18" s="200">
        <f t="shared" ref="I18:I46" si="0">G18*H18</f>
        <v>4500</v>
      </c>
      <c r="J18" s="199" t="s">
        <v>92</v>
      </c>
      <c r="K18" s="199">
        <v>4500</v>
      </c>
      <c r="L18" s="199">
        <v>1</v>
      </c>
      <c r="M18" s="200">
        <f t="shared" ref="M18:M21" si="1">K18*L18</f>
        <v>4500</v>
      </c>
      <c r="N18" s="199" t="s">
        <v>92</v>
      </c>
      <c r="O18" s="243"/>
    </row>
    <row r="19" spans="1:15" s="185" customFormat="1" ht="32">
      <c r="A19" s="200" t="s">
        <v>281</v>
      </c>
      <c r="B19" s="195" t="s">
        <v>566</v>
      </c>
      <c r="C19" s="195" t="s">
        <v>613</v>
      </c>
      <c r="D19" s="267" t="s">
        <v>599</v>
      </c>
      <c r="E19" s="197" t="s">
        <v>34</v>
      </c>
      <c r="F19" s="267" t="s">
        <v>311</v>
      </c>
      <c r="G19" s="199">
        <v>6000</v>
      </c>
      <c r="H19" s="199">
        <v>1</v>
      </c>
      <c r="I19" s="200">
        <f t="shared" si="0"/>
        <v>6000</v>
      </c>
      <c r="J19" s="199" t="s">
        <v>92</v>
      </c>
      <c r="K19" s="199">
        <v>6000</v>
      </c>
      <c r="L19" s="199">
        <v>1</v>
      </c>
      <c r="M19" s="200">
        <f t="shared" si="1"/>
        <v>6000</v>
      </c>
      <c r="N19" s="199" t="s">
        <v>92</v>
      </c>
      <c r="O19" s="243"/>
    </row>
    <row r="20" spans="1:15" s="185" customFormat="1" ht="64">
      <c r="A20" s="200" t="s">
        <v>281</v>
      </c>
      <c r="B20" s="195" t="s">
        <v>429</v>
      </c>
      <c r="C20" s="267" t="s">
        <v>622</v>
      </c>
      <c r="D20" s="267" t="s">
        <v>430</v>
      </c>
      <c r="E20" s="197" t="s">
        <v>34</v>
      </c>
      <c r="F20" s="267" t="s">
        <v>285</v>
      </c>
      <c r="G20" s="199">
        <v>180</v>
      </c>
      <c r="H20" s="199">
        <v>72</v>
      </c>
      <c r="I20" s="200">
        <f t="shared" si="0"/>
        <v>12960</v>
      </c>
      <c r="J20" s="199" t="s">
        <v>92</v>
      </c>
      <c r="K20" s="199">
        <v>180</v>
      </c>
      <c r="L20" s="199">
        <v>72</v>
      </c>
      <c r="M20" s="200">
        <f t="shared" si="1"/>
        <v>12960</v>
      </c>
      <c r="N20" s="199" t="s">
        <v>92</v>
      </c>
      <c r="O20" s="243" t="s">
        <v>739</v>
      </c>
    </row>
    <row r="21" spans="1:15" s="185" customFormat="1" ht="85" customHeight="1">
      <c r="A21" s="374" t="s">
        <v>281</v>
      </c>
      <c r="B21" s="375" t="s">
        <v>431</v>
      </c>
      <c r="C21" s="376" t="s">
        <v>621</v>
      </c>
      <c r="D21" s="376" t="s">
        <v>760</v>
      </c>
      <c r="E21" s="377" t="s">
        <v>764</v>
      </c>
      <c r="F21" s="378" t="s">
        <v>432</v>
      </c>
      <c r="G21" s="379">
        <v>40000</v>
      </c>
      <c r="H21" s="379">
        <v>2</v>
      </c>
      <c r="I21" s="374">
        <f t="shared" si="0"/>
        <v>80000</v>
      </c>
      <c r="J21" s="379" t="s">
        <v>92</v>
      </c>
      <c r="K21" s="379">
        <v>0</v>
      </c>
      <c r="L21" s="379">
        <v>0</v>
      </c>
      <c r="M21" s="374">
        <f t="shared" si="1"/>
        <v>0</v>
      </c>
      <c r="N21" s="379" t="s">
        <v>92</v>
      </c>
      <c r="O21" s="380" t="s">
        <v>691</v>
      </c>
    </row>
    <row r="22" spans="1:15" s="185" customFormat="1" ht="85" customHeight="1">
      <c r="A22" s="381" t="s">
        <v>281</v>
      </c>
      <c r="B22" s="382" t="s">
        <v>763</v>
      </c>
      <c r="C22" s="383" t="s">
        <v>768</v>
      </c>
      <c r="D22" s="383" t="s">
        <v>769</v>
      </c>
      <c r="E22" s="384" t="s">
        <v>765</v>
      </c>
      <c r="F22" s="385" t="s">
        <v>766</v>
      </c>
      <c r="G22" s="386"/>
      <c r="H22" s="386"/>
      <c r="I22" s="381"/>
      <c r="J22" s="386"/>
      <c r="K22" s="386">
        <v>160</v>
      </c>
      <c r="L22" s="386">
        <v>266</v>
      </c>
      <c r="M22" s="381">
        <f>K22*L22</f>
        <v>42560</v>
      </c>
      <c r="N22" s="386" t="s">
        <v>767</v>
      </c>
      <c r="O22" s="387"/>
    </row>
    <row r="23" spans="1:15" s="185" customFormat="1" ht="32">
      <c r="A23" s="388" t="s">
        <v>281</v>
      </c>
      <c r="B23" s="389" t="s">
        <v>433</v>
      </c>
      <c r="C23" s="390" t="s">
        <v>282</v>
      </c>
      <c r="D23" s="390" t="s">
        <v>434</v>
      </c>
      <c r="E23" s="391" t="s">
        <v>34</v>
      </c>
      <c r="F23" s="390" t="s">
        <v>435</v>
      </c>
      <c r="G23" s="392">
        <v>7000</v>
      </c>
      <c r="H23" s="392">
        <v>2</v>
      </c>
      <c r="I23" s="388">
        <f t="shared" si="0"/>
        <v>14000</v>
      </c>
      <c r="J23" s="392" t="s">
        <v>92</v>
      </c>
      <c r="K23" s="392">
        <v>0</v>
      </c>
      <c r="L23" s="392">
        <v>0</v>
      </c>
      <c r="M23" s="388">
        <f t="shared" ref="M23:M30" si="2">K23*L23</f>
        <v>0</v>
      </c>
      <c r="N23" s="392" t="s">
        <v>92</v>
      </c>
      <c r="O23" s="393" t="s">
        <v>692</v>
      </c>
    </row>
    <row r="24" spans="1:15" s="185" customFormat="1" ht="108" customHeight="1">
      <c r="A24" s="200" t="s">
        <v>281</v>
      </c>
      <c r="B24" s="195" t="s">
        <v>436</v>
      </c>
      <c r="C24" s="268" t="s">
        <v>620</v>
      </c>
      <c r="D24" s="268" t="s">
        <v>437</v>
      </c>
      <c r="E24" s="197" t="s">
        <v>34</v>
      </c>
      <c r="F24" s="267" t="s">
        <v>438</v>
      </c>
      <c r="G24" s="199">
        <v>5000</v>
      </c>
      <c r="H24" s="199">
        <v>2</v>
      </c>
      <c r="I24" s="200">
        <f t="shared" si="0"/>
        <v>10000</v>
      </c>
      <c r="J24" s="199" t="s">
        <v>92</v>
      </c>
      <c r="K24" s="199">
        <v>5000</v>
      </c>
      <c r="L24" s="199">
        <v>2</v>
      </c>
      <c r="M24" s="200">
        <f t="shared" si="2"/>
        <v>10000</v>
      </c>
      <c r="N24" s="199" t="s">
        <v>92</v>
      </c>
      <c r="O24" s="243" t="s">
        <v>693</v>
      </c>
    </row>
    <row r="25" spans="1:15" s="185" customFormat="1" ht="107" customHeight="1">
      <c r="A25" s="200" t="s">
        <v>281</v>
      </c>
      <c r="B25" s="195" t="s">
        <v>439</v>
      </c>
      <c r="C25" s="268" t="s">
        <v>619</v>
      </c>
      <c r="D25" s="243" t="s">
        <v>440</v>
      </c>
      <c r="E25" s="197" t="s">
        <v>34</v>
      </c>
      <c r="F25" s="267" t="s">
        <v>441</v>
      </c>
      <c r="G25" s="199">
        <v>7500</v>
      </c>
      <c r="H25" s="199">
        <v>7</v>
      </c>
      <c r="I25" s="200">
        <f t="shared" si="0"/>
        <v>52500</v>
      </c>
      <c r="J25" s="199" t="s">
        <v>92</v>
      </c>
      <c r="K25" s="199">
        <v>7500</v>
      </c>
      <c r="L25" s="199">
        <v>7</v>
      </c>
      <c r="M25" s="200">
        <f t="shared" si="2"/>
        <v>52500</v>
      </c>
      <c r="N25" s="199" t="s">
        <v>92</v>
      </c>
      <c r="O25" s="243" t="s">
        <v>694</v>
      </c>
    </row>
    <row r="26" spans="1:15" s="185" customFormat="1" ht="48">
      <c r="A26" s="177" t="s">
        <v>281</v>
      </c>
      <c r="B26" s="195" t="s">
        <v>448</v>
      </c>
      <c r="C26" s="269" t="s">
        <v>617</v>
      </c>
      <c r="D26" s="243" t="s">
        <v>449</v>
      </c>
      <c r="E26" s="197" t="s">
        <v>31</v>
      </c>
      <c r="F26" s="269" t="s">
        <v>450</v>
      </c>
      <c r="G26" s="199">
        <v>180</v>
      </c>
      <c r="H26" s="199">
        <v>50</v>
      </c>
      <c r="I26" s="200">
        <f t="shared" si="0"/>
        <v>9000</v>
      </c>
      <c r="J26" s="199" t="s">
        <v>92</v>
      </c>
      <c r="K26" s="199">
        <v>180</v>
      </c>
      <c r="L26" s="199">
        <v>50</v>
      </c>
      <c r="M26" s="200">
        <f t="shared" si="2"/>
        <v>9000</v>
      </c>
      <c r="N26" s="199" t="s">
        <v>92</v>
      </c>
      <c r="O26" s="243"/>
    </row>
    <row r="27" spans="1:15" s="185" customFormat="1">
      <c r="A27" s="200" t="s">
        <v>281</v>
      </c>
      <c r="B27" s="195" t="s">
        <v>451</v>
      </c>
      <c r="C27" s="267" t="s">
        <v>616</v>
      </c>
      <c r="D27" s="243" t="s">
        <v>452</v>
      </c>
      <c r="E27" s="197" t="s">
        <v>31</v>
      </c>
      <c r="F27" s="267" t="s">
        <v>453</v>
      </c>
      <c r="G27" s="199">
        <v>300</v>
      </c>
      <c r="H27" s="199">
        <v>10</v>
      </c>
      <c r="I27" s="200">
        <f t="shared" si="0"/>
        <v>3000</v>
      </c>
      <c r="J27" s="199" t="s">
        <v>92</v>
      </c>
      <c r="K27" s="199">
        <v>300</v>
      </c>
      <c r="L27" s="199">
        <v>10</v>
      </c>
      <c r="M27" s="200">
        <f t="shared" si="2"/>
        <v>3000</v>
      </c>
      <c r="N27" s="199" t="s">
        <v>92</v>
      </c>
      <c r="O27" s="243"/>
    </row>
    <row r="28" spans="1:15" s="185" customFormat="1">
      <c r="A28" s="200" t="s">
        <v>281</v>
      </c>
      <c r="B28" s="195" t="s">
        <v>454</v>
      </c>
      <c r="C28" s="267" t="s">
        <v>618</v>
      </c>
      <c r="D28" s="243" t="s">
        <v>455</v>
      </c>
      <c r="E28" s="197" t="s">
        <v>31</v>
      </c>
      <c r="F28" s="267" t="s">
        <v>403</v>
      </c>
      <c r="G28" s="199">
        <v>3000</v>
      </c>
      <c r="H28" s="199">
        <v>1</v>
      </c>
      <c r="I28" s="200">
        <f t="shared" si="0"/>
        <v>3000</v>
      </c>
      <c r="J28" s="199" t="s">
        <v>92</v>
      </c>
      <c r="K28" s="199">
        <v>3000</v>
      </c>
      <c r="L28" s="199">
        <v>1</v>
      </c>
      <c r="M28" s="200">
        <f t="shared" si="2"/>
        <v>3000</v>
      </c>
      <c r="N28" s="199" t="s">
        <v>92</v>
      </c>
      <c r="O28" s="243"/>
    </row>
    <row r="29" spans="1:15" s="185" customFormat="1">
      <c r="A29" s="200" t="s">
        <v>281</v>
      </c>
      <c r="B29" s="195" t="s">
        <v>567</v>
      </c>
      <c r="C29" s="267" t="s">
        <v>623</v>
      </c>
      <c r="D29" s="243" t="s">
        <v>568</v>
      </c>
      <c r="E29" s="197" t="s">
        <v>31</v>
      </c>
      <c r="F29" s="267" t="s">
        <v>569</v>
      </c>
      <c r="G29" s="199">
        <v>3000</v>
      </c>
      <c r="H29" s="199">
        <v>2</v>
      </c>
      <c r="I29" s="200">
        <f t="shared" si="0"/>
        <v>6000</v>
      </c>
      <c r="J29" s="199" t="s">
        <v>92</v>
      </c>
      <c r="K29" s="199">
        <v>3000</v>
      </c>
      <c r="L29" s="199">
        <v>2</v>
      </c>
      <c r="M29" s="200">
        <f t="shared" si="2"/>
        <v>6000</v>
      </c>
      <c r="N29" s="199" t="s">
        <v>92</v>
      </c>
      <c r="O29" s="243"/>
    </row>
    <row r="30" spans="1:15" s="185" customFormat="1" ht="32">
      <c r="A30" s="435" t="s">
        <v>281</v>
      </c>
      <c r="B30" s="436" t="s">
        <v>443</v>
      </c>
      <c r="C30" s="437" t="s">
        <v>624</v>
      </c>
      <c r="D30" s="438" t="s">
        <v>603</v>
      </c>
      <c r="E30" s="439" t="s">
        <v>31</v>
      </c>
      <c r="F30" s="438" t="s">
        <v>442</v>
      </c>
      <c r="G30" s="440">
        <v>10000</v>
      </c>
      <c r="H30" s="440">
        <v>1</v>
      </c>
      <c r="I30" s="435">
        <f t="shared" si="0"/>
        <v>10000</v>
      </c>
      <c r="J30" s="440" t="s">
        <v>92</v>
      </c>
      <c r="K30" s="440">
        <v>0</v>
      </c>
      <c r="L30" s="440">
        <v>0</v>
      </c>
      <c r="M30" s="440">
        <f t="shared" si="2"/>
        <v>0</v>
      </c>
      <c r="N30" s="440" t="s">
        <v>92</v>
      </c>
      <c r="O30" s="441"/>
    </row>
    <row r="31" spans="1:15" s="185" customFormat="1" ht="32">
      <c r="A31" s="435" t="s">
        <v>281</v>
      </c>
      <c r="B31" s="436" t="s">
        <v>444</v>
      </c>
      <c r="C31" s="437" t="s">
        <v>625</v>
      </c>
      <c r="D31" s="438" t="s">
        <v>445</v>
      </c>
      <c r="E31" s="439" t="s">
        <v>31</v>
      </c>
      <c r="F31" s="438" t="s">
        <v>446</v>
      </c>
      <c r="G31" s="440">
        <v>10000</v>
      </c>
      <c r="H31" s="440">
        <v>1</v>
      </c>
      <c r="I31" s="435">
        <f t="shared" si="0"/>
        <v>10000</v>
      </c>
      <c r="J31" s="440" t="s">
        <v>92</v>
      </c>
      <c r="K31" s="440">
        <v>0</v>
      </c>
      <c r="L31" s="440">
        <v>0</v>
      </c>
      <c r="M31" s="440">
        <f t="shared" ref="M31:M32" si="3">K31*L31</f>
        <v>0</v>
      </c>
      <c r="N31" s="440" t="s">
        <v>92</v>
      </c>
      <c r="O31" s="441" t="s">
        <v>600</v>
      </c>
    </row>
    <row r="32" spans="1:15" s="185" customFormat="1" ht="32">
      <c r="A32" s="435" t="s">
        <v>281</v>
      </c>
      <c r="B32" s="436" t="s">
        <v>447</v>
      </c>
      <c r="C32" s="437" t="s">
        <v>626</v>
      </c>
      <c r="D32" s="441"/>
      <c r="E32" s="439" t="s">
        <v>31</v>
      </c>
      <c r="F32" s="438" t="s">
        <v>403</v>
      </c>
      <c r="G32" s="440">
        <v>5000</v>
      </c>
      <c r="H32" s="440">
        <v>1</v>
      </c>
      <c r="I32" s="435">
        <f t="shared" si="0"/>
        <v>5000</v>
      </c>
      <c r="J32" s="440" t="s">
        <v>92</v>
      </c>
      <c r="K32" s="440">
        <v>0</v>
      </c>
      <c r="L32" s="440">
        <v>0</v>
      </c>
      <c r="M32" s="440">
        <f t="shared" si="3"/>
        <v>0</v>
      </c>
      <c r="N32" s="440" t="s">
        <v>92</v>
      </c>
      <c r="O32" s="441" t="s">
        <v>601</v>
      </c>
    </row>
    <row r="33" spans="1:15" s="185" customFormat="1" ht="36" customHeight="1">
      <c r="A33" s="426" t="s">
        <v>281</v>
      </c>
      <c r="B33" s="427" t="s">
        <v>779</v>
      </c>
      <c r="C33" s="428" t="s">
        <v>781</v>
      </c>
      <c r="D33" s="429" t="s">
        <v>780</v>
      </c>
      <c r="E33" s="430" t="s">
        <v>31</v>
      </c>
      <c r="F33" s="431" t="s">
        <v>311</v>
      </c>
      <c r="G33" s="432">
        <v>0</v>
      </c>
      <c r="H33" s="432">
        <v>0</v>
      </c>
      <c r="I33" s="432">
        <f t="shared" si="0"/>
        <v>0</v>
      </c>
      <c r="J33" s="432" t="s">
        <v>92</v>
      </c>
      <c r="K33" s="432"/>
      <c r="L33" s="432"/>
      <c r="M33" s="432">
        <v>30000</v>
      </c>
      <c r="N33" s="432"/>
      <c r="O33" s="433"/>
    </row>
    <row r="34" spans="1:15" s="185" customFormat="1" ht="36" customHeight="1">
      <c r="A34" s="426" t="s">
        <v>281</v>
      </c>
      <c r="B34" s="427" t="s">
        <v>779</v>
      </c>
      <c r="C34" s="428"/>
      <c r="D34" s="429"/>
      <c r="E34" s="430"/>
      <c r="F34" s="434"/>
      <c r="G34" s="432">
        <v>0</v>
      </c>
      <c r="H34" s="432">
        <v>0</v>
      </c>
      <c r="I34" s="432">
        <f t="shared" si="0"/>
        <v>0</v>
      </c>
      <c r="J34" s="432" t="s">
        <v>92</v>
      </c>
      <c r="K34" s="432"/>
      <c r="L34" s="432"/>
      <c r="M34" s="432"/>
      <c r="N34" s="432"/>
      <c r="O34" s="433"/>
    </row>
    <row r="35" spans="1:15" s="185" customFormat="1" ht="36" customHeight="1">
      <c r="A35" s="426" t="s">
        <v>281</v>
      </c>
      <c r="B35" s="427" t="s">
        <v>779</v>
      </c>
      <c r="C35" s="428"/>
      <c r="D35" s="429"/>
      <c r="E35" s="430"/>
      <c r="F35" s="434"/>
      <c r="G35" s="432">
        <v>0</v>
      </c>
      <c r="H35" s="432">
        <v>0</v>
      </c>
      <c r="I35" s="432">
        <f t="shared" si="0"/>
        <v>0</v>
      </c>
      <c r="J35" s="432" t="s">
        <v>92</v>
      </c>
      <c r="K35" s="432"/>
      <c r="L35" s="432"/>
      <c r="M35" s="432"/>
      <c r="N35" s="432"/>
      <c r="O35" s="433"/>
    </row>
    <row r="36" spans="1:15" s="185" customFormat="1" ht="48">
      <c r="A36" s="200" t="s">
        <v>281</v>
      </c>
      <c r="B36" s="248" t="s">
        <v>384</v>
      </c>
      <c r="C36" s="197" t="s">
        <v>392</v>
      </c>
      <c r="D36" s="228" t="s">
        <v>562</v>
      </c>
      <c r="E36" s="46" t="s">
        <v>31</v>
      </c>
      <c r="F36" s="229" t="s">
        <v>94</v>
      </c>
      <c r="G36" s="199">
        <v>10000</v>
      </c>
      <c r="H36" s="199">
        <v>1</v>
      </c>
      <c r="I36" s="200">
        <f t="shared" si="0"/>
        <v>10000</v>
      </c>
      <c r="J36" s="199" t="s">
        <v>92</v>
      </c>
      <c r="K36" s="199">
        <v>10000</v>
      </c>
      <c r="L36" s="199">
        <v>1</v>
      </c>
      <c r="M36" s="200">
        <f t="shared" ref="M36:M76" si="4">K36*L36</f>
        <v>10000</v>
      </c>
      <c r="N36" s="199" t="s">
        <v>92</v>
      </c>
      <c r="O36" s="268" t="s">
        <v>695</v>
      </c>
    </row>
    <row r="37" spans="1:15" s="185" customFormat="1" ht="32">
      <c r="A37" s="200" t="s">
        <v>281</v>
      </c>
      <c r="B37" s="248" t="s">
        <v>787</v>
      </c>
      <c r="C37" s="197" t="s">
        <v>388</v>
      </c>
      <c r="D37" s="228" t="s">
        <v>627</v>
      </c>
      <c r="E37" s="46" t="s">
        <v>31</v>
      </c>
      <c r="F37" s="229" t="s">
        <v>94</v>
      </c>
      <c r="G37" s="199">
        <v>10000</v>
      </c>
      <c r="H37" s="199">
        <v>1</v>
      </c>
      <c r="I37" s="200">
        <f t="shared" si="0"/>
        <v>10000</v>
      </c>
      <c r="J37" s="199" t="s">
        <v>92</v>
      </c>
      <c r="K37" s="199">
        <v>10000</v>
      </c>
      <c r="L37" s="199">
        <v>1</v>
      </c>
      <c r="M37" s="200">
        <f t="shared" si="4"/>
        <v>10000</v>
      </c>
      <c r="N37" s="199" t="s">
        <v>92</v>
      </c>
      <c r="O37" s="243" t="s">
        <v>696</v>
      </c>
    </row>
    <row r="38" spans="1:15" s="185" customFormat="1">
      <c r="A38" s="200" t="s">
        <v>281</v>
      </c>
      <c r="B38" s="248" t="s">
        <v>382</v>
      </c>
      <c r="C38" s="197" t="s">
        <v>389</v>
      </c>
      <c r="D38" s="228" t="s">
        <v>783</v>
      </c>
      <c r="E38" s="46" t="s">
        <v>31</v>
      </c>
      <c r="F38" s="229" t="s">
        <v>94</v>
      </c>
      <c r="G38" s="199">
        <v>10000</v>
      </c>
      <c r="H38" s="199">
        <v>2</v>
      </c>
      <c r="I38" s="200">
        <f t="shared" si="0"/>
        <v>20000</v>
      </c>
      <c r="J38" s="199" t="s">
        <v>92</v>
      </c>
      <c r="K38" s="199">
        <v>10000</v>
      </c>
      <c r="L38" s="199">
        <v>2</v>
      </c>
      <c r="M38" s="200">
        <f t="shared" si="4"/>
        <v>20000</v>
      </c>
      <c r="N38" s="199" t="s">
        <v>92</v>
      </c>
      <c r="O38" s="243"/>
    </row>
    <row r="39" spans="1:15" s="185" customFormat="1">
      <c r="A39" s="381" t="s">
        <v>281</v>
      </c>
      <c r="B39" s="399" t="s">
        <v>382</v>
      </c>
      <c r="C39" s="384" t="s">
        <v>782</v>
      </c>
      <c r="D39" s="397" t="s">
        <v>784</v>
      </c>
      <c r="E39" s="394" t="s">
        <v>31</v>
      </c>
      <c r="F39" s="398" t="s">
        <v>94</v>
      </c>
      <c r="G39" s="386"/>
      <c r="H39" s="386"/>
      <c r="I39" s="381"/>
      <c r="J39" s="386"/>
      <c r="K39" s="386">
        <v>2500</v>
      </c>
      <c r="L39" s="386">
        <v>2</v>
      </c>
      <c r="M39" s="381">
        <f>K39*L39</f>
        <v>5000</v>
      </c>
      <c r="N39" s="386" t="s">
        <v>785</v>
      </c>
      <c r="O39" s="387" t="s">
        <v>786</v>
      </c>
    </row>
    <row r="40" spans="1:15" s="185" customFormat="1">
      <c r="A40" s="381" t="s">
        <v>281</v>
      </c>
      <c r="B40" s="399" t="s">
        <v>382</v>
      </c>
      <c r="C40" s="384" t="s">
        <v>782</v>
      </c>
      <c r="D40" s="397" t="s">
        <v>799</v>
      </c>
      <c r="E40" s="394" t="s">
        <v>31</v>
      </c>
      <c r="F40" s="398" t="s">
        <v>94</v>
      </c>
      <c r="G40" s="386"/>
      <c r="H40" s="386"/>
      <c r="I40" s="381"/>
      <c r="J40" s="386"/>
      <c r="K40" s="386">
        <v>500</v>
      </c>
      <c r="L40" s="386">
        <v>2</v>
      </c>
      <c r="M40" s="381">
        <f>K40*L40</f>
        <v>1000</v>
      </c>
      <c r="N40" s="386" t="s">
        <v>785</v>
      </c>
      <c r="O40" s="387" t="s">
        <v>786</v>
      </c>
    </row>
    <row r="41" spans="1:15" s="185" customFormat="1">
      <c r="A41" s="381" t="s">
        <v>281</v>
      </c>
      <c r="B41" s="399" t="s">
        <v>788</v>
      </c>
      <c r="C41" s="384" t="s">
        <v>800</v>
      </c>
      <c r="D41" s="397" t="s">
        <v>784</v>
      </c>
      <c r="E41" s="394" t="s">
        <v>31</v>
      </c>
      <c r="F41" s="398" t="s">
        <v>94</v>
      </c>
      <c r="G41" s="386"/>
      <c r="H41" s="386"/>
      <c r="I41" s="381"/>
      <c r="J41" s="386"/>
      <c r="K41" s="386">
        <v>15000</v>
      </c>
      <c r="L41" s="386">
        <v>1</v>
      </c>
      <c r="M41" s="381">
        <f>K41*L41</f>
        <v>15000</v>
      </c>
      <c r="N41" s="386" t="s">
        <v>785</v>
      </c>
      <c r="O41" s="387" t="s">
        <v>786</v>
      </c>
    </row>
    <row r="42" spans="1:15" s="185" customFormat="1">
      <c r="A42" s="381" t="s">
        <v>281</v>
      </c>
      <c r="B42" s="399" t="s">
        <v>788</v>
      </c>
      <c r="C42" s="384" t="s">
        <v>789</v>
      </c>
      <c r="D42" s="397" t="s">
        <v>799</v>
      </c>
      <c r="E42" s="394" t="s">
        <v>31</v>
      </c>
      <c r="F42" s="398" t="s">
        <v>94</v>
      </c>
      <c r="G42" s="386"/>
      <c r="H42" s="386"/>
      <c r="I42" s="381"/>
      <c r="J42" s="386"/>
      <c r="K42" s="386">
        <v>100</v>
      </c>
      <c r="L42" s="386">
        <v>20</v>
      </c>
      <c r="M42" s="381">
        <f>K42*L42</f>
        <v>2000</v>
      </c>
      <c r="N42" s="386" t="s">
        <v>785</v>
      </c>
      <c r="O42" s="387" t="s">
        <v>786</v>
      </c>
    </row>
    <row r="43" spans="1:15" s="185" customFormat="1" ht="215" customHeight="1">
      <c r="A43" s="200" t="s">
        <v>281</v>
      </c>
      <c r="B43" s="248" t="s">
        <v>387</v>
      </c>
      <c r="C43" s="197" t="s">
        <v>628</v>
      </c>
      <c r="D43" s="228" t="s">
        <v>602</v>
      </c>
      <c r="E43" s="46" t="s">
        <v>31</v>
      </c>
      <c r="F43" s="229" t="s">
        <v>94</v>
      </c>
      <c r="G43" s="199">
        <v>10000</v>
      </c>
      <c r="H43" s="199">
        <v>2</v>
      </c>
      <c r="I43" s="200">
        <f t="shared" si="0"/>
        <v>20000</v>
      </c>
      <c r="J43" s="199" t="s">
        <v>92</v>
      </c>
      <c r="K43" s="199">
        <v>10000</v>
      </c>
      <c r="L43" s="199">
        <v>2</v>
      </c>
      <c r="M43" s="200">
        <f t="shared" si="4"/>
        <v>20000</v>
      </c>
      <c r="N43" s="199" t="s">
        <v>92</v>
      </c>
      <c r="O43" s="243" t="s">
        <v>697</v>
      </c>
    </row>
    <row r="44" spans="1:15" s="185" customFormat="1" ht="127" customHeight="1">
      <c r="A44" s="200" t="s">
        <v>281</v>
      </c>
      <c r="B44" s="248" t="s">
        <v>564</v>
      </c>
      <c r="C44" s="197" t="s">
        <v>631</v>
      </c>
      <c r="D44" s="228" t="s">
        <v>629</v>
      </c>
      <c r="E44" s="46" t="s">
        <v>31</v>
      </c>
      <c r="F44" s="267" t="s">
        <v>446</v>
      </c>
      <c r="G44" s="199">
        <v>1000</v>
      </c>
      <c r="H44" s="199">
        <v>2</v>
      </c>
      <c r="I44" s="200">
        <f t="shared" si="0"/>
        <v>2000</v>
      </c>
      <c r="J44" s="199" t="s">
        <v>92</v>
      </c>
      <c r="K44" s="199">
        <v>1000</v>
      </c>
      <c r="L44" s="199">
        <v>2</v>
      </c>
      <c r="M44" s="200">
        <f t="shared" si="4"/>
        <v>2000</v>
      </c>
      <c r="N44" s="199" t="s">
        <v>92</v>
      </c>
      <c r="O44" s="243" t="s">
        <v>630</v>
      </c>
    </row>
    <row r="45" spans="1:15" s="185" customFormat="1" ht="94.25" customHeight="1">
      <c r="A45" s="200" t="s">
        <v>281</v>
      </c>
      <c r="B45" s="195" t="s">
        <v>462</v>
      </c>
      <c r="C45" s="197" t="s">
        <v>461</v>
      </c>
      <c r="D45" s="228" t="s">
        <v>459</v>
      </c>
      <c r="E45" s="46" t="s">
        <v>279</v>
      </c>
      <c r="F45" s="229" t="s">
        <v>94</v>
      </c>
      <c r="G45" s="199">
        <v>6000</v>
      </c>
      <c r="H45" s="199">
        <v>1</v>
      </c>
      <c r="I45" s="200">
        <f t="shared" si="0"/>
        <v>6000</v>
      </c>
      <c r="J45" s="199" t="s">
        <v>92</v>
      </c>
      <c r="K45" s="199">
        <v>6000</v>
      </c>
      <c r="L45" s="199">
        <v>1</v>
      </c>
      <c r="M45" s="200">
        <f t="shared" si="4"/>
        <v>6000</v>
      </c>
      <c r="N45" s="199" t="s">
        <v>92</v>
      </c>
      <c r="O45" s="243" t="s">
        <v>699</v>
      </c>
    </row>
    <row r="46" spans="1:15" s="185" customFormat="1" ht="139" customHeight="1">
      <c r="A46" s="200" t="s">
        <v>281</v>
      </c>
      <c r="B46" s="195" t="s">
        <v>397</v>
      </c>
      <c r="C46" s="197" t="s">
        <v>460</v>
      </c>
      <c r="D46" s="228" t="s">
        <v>463</v>
      </c>
      <c r="E46" s="46" t="s">
        <v>279</v>
      </c>
      <c r="F46" s="229" t="s">
        <v>94</v>
      </c>
      <c r="G46" s="199">
        <v>5000</v>
      </c>
      <c r="H46" s="199">
        <v>1</v>
      </c>
      <c r="I46" s="200">
        <f t="shared" si="0"/>
        <v>5000</v>
      </c>
      <c r="J46" s="199" t="s">
        <v>92</v>
      </c>
      <c r="K46" s="199">
        <v>5000</v>
      </c>
      <c r="L46" s="199">
        <v>1</v>
      </c>
      <c r="M46" s="200">
        <f t="shared" si="4"/>
        <v>5000</v>
      </c>
      <c r="N46" s="199" t="s">
        <v>92</v>
      </c>
      <c r="O46" s="243" t="s">
        <v>700</v>
      </c>
    </row>
    <row r="47" spans="1:15" s="185" customFormat="1" ht="238" customHeight="1">
      <c r="A47" s="200" t="s">
        <v>281</v>
      </c>
      <c r="B47" s="195" t="s">
        <v>397</v>
      </c>
      <c r="C47" s="46" t="s">
        <v>109</v>
      </c>
      <c r="D47" s="208" t="s">
        <v>604</v>
      </c>
      <c r="E47" s="46" t="s">
        <v>279</v>
      </c>
      <c r="F47" s="244" t="s">
        <v>256</v>
      </c>
      <c r="G47" s="199">
        <v>300</v>
      </c>
      <c r="H47" s="199">
        <v>150</v>
      </c>
      <c r="I47" s="230">
        <f t="shared" ref="I47:I53" si="5">G47*H47</f>
        <v>45000</v>
      </c>
      <c r="J47" s="199" t="s">
        <v>92</v>
      </c>
      <c r="K47" s="199">
        <v>300</v>
      </c>
      <c r="L47" s="199">
        <v>150</v>
      </c>
      <c r="M47" s="230">
        <f t="shared" si="4"/>
        <v>45000</v>
      </c>
      <c r="N47" s="199" t="s">
        <v>92</v>
      </c>
      <c r="O47" s="243"/>
    </row>
    <row r="48" spans="1:15" s="185" customFormat="1" ht="63" customHeight="1">
      <c r="A48" s="200" t="s">
        <v>281</v>
      </c>
      <c r="B48" s="195" t="s">
        <v>397</v>
      </c>
      <c r="C48" s="46" t="s">
        <v>109</v>
      </c>
      <c r="D48" s="208" t="s">
        <v>547</v>
      </c>
      <c r="E48" s="46" t="s">
        <v>31</v>
      </c>
      <c r="F48" s="244" t="s">
        <v>256</v>
      </c>
      <c r="G48" s="199">
        <v>300</v>
      </c>
      <c r="H48" s="199">
        <v>20</v>
      </c>
      <c r="I48" s="230">
        <f t="shared" si="5"/>
        <v>6000</v>
      </c>
      <c r="J48" s="199" t="s">
        <v>92</v>
      </c>
      <c r="K48" s="199">
        <v>300</v>
      </c>
      <c r="L48" s="199">
        <v>20</v>
      </c>
      <c r="M48" s="230">
        <f t="shared" si="4"/>
        <v>6000</v>
      </c>
      <c r="N48" s="199" t="s">
        <v>92</v>
      </c>
      <c r="O48" s="243"/>
    </row>
    <row r="49" spans="1:15" s="194" customFormat="1" ht="30" customHeight="1">
      <c r="A49" s="177" t="s">
        <v>281</v>
      </c>
      <c r="B49" s="176" t="s">
        <v>43</v>
      </c>
      <c r="C49" s="31" t="s">
        <v>110</v>
      </c>
      <c r="D49" s="175" t="s">
        <v>456</v>
      </c>
      <c r="E49" s="31" t="s">
        <v>26</v>
      </c>
      <c r="F49" s="203" t="s">
        <v>111</v>
      </c>
      <c r="G49" s="199">
        <v>145</v>
      </c>
      <c r="H49" s="199">
        <v>80</v>
      </c>
      <c r="I49" s="204">
        <f t="shared" si="5"/>
        <v>11600</v>
      </c>
      <c r="J49" s="199" t="s">
        <v>92</v>
      </c>
      <c r="K49" s="199">
        <v>145</v>
      </c>
      <c r="L49" s="199">
        <v>80</v>
      </c>
      <c r="M49" s="204">
        <f t="shared" si="4"/>
        <v>11600</v>
      </c>
      <c r="N49" s="199" t="s">
        <v>92</v>
      </c>
      <c r="O49" s="278"/>
    </row>
    <row r="50" spans="1:15" s="194" customFormat="1" ht="30" customHeight="1">
      <c r="A50" s="177" t="s">
        <v>281</v>
      </c>
      <c r="B50" s="176" t="s">
        <v>43</v>
      </c>
      <c r="C50" s="31" t="s">
        <v>172</v>
      </c>
      <c r="D50" s="175" t="s">
        <v>565</v>
      </c>
      <c r="E50" s="31" t="s">
        <v>26</v>
      </c>
      <c r="F50" s="203" t="s">
        <v>457</v>
      </c>
      <c r="G50" s="199">
        <v>3000</v>
      </c>
      <c r="H50" s="199">
        <v>12</v>
      </c>
      <c r="I50" s="204">
        <f t="shared" si="5"/>
        <v>36000</v>
      </c>
      <c r="J50" s="199" t="s">
        <v>92</v>
      </c>
      <c r="K50" s="199">
        <v>3000</v>
      </c>
      <c r="L50" s="199">
        <v>12</v>
      </c>
      <c r="M50" s="204">
        <f t="shared" si="4"/>
        <v>36000</v>
      </c>
      <c r="N50" s="199" t="s">
        <v>92</v>
      </c>
      <c r="O50" s="278" t="s">
        <v>575</v>
      </c>
    </row>
    <row r="51" spans="1:15" s="206" customFormat="1" ht="30" customHeight="1">
      <c r="A51" s="177" t="s">
        <v>281</v>
      </c>
      <c r="B51" s="174" t="s">
        <v>180</v>
      </c>
      <c r="C51" s="175" t="s">
        <v>188</v>
      </c>
      <c r="D51" s="175" t="s">
        <v>181</v>
      </c>
      <c r="E51" s="31" t="s">
        <v>34</v>
      </c>
      <c r="F51" s="203" t="s">
        <v>174</v>
      </c>
      <c r="G51" s="199">
        <v>100</v>
      </c>
      <c r="H51" s="199">
        <v>7</v>
      </c>
      <c r="I51" s="204">
        <f t="shared" si="5"/>
        <v>700</v>
      </c>
      <c r="J51" s="199" t="s">
        <v>92</v>
      </c>
      <c r="K51" s="199">
        <v>100</v>
      </c>
      <c r="L51" s="199">
        <v>7</v>
      </c>
      <c r="M51" s="204">
        <f t="shared" si="4"/>
        <v>700</v>
      </c>
      <c r="N51" s="199" t="s">
        <v>92</v>
      </c>
      <c r="O51" s="278"/>
    </row>
    <row r="52" spans="1:15" s="206" customFormat="1" ht="30" customHeight="1">
      <c r="A52" s="177" t="s">
        <v>281</v>
      </c>
      <c r="B52" s="176" t="s">
        <v>108</v>
      </c>
      <c r="C52" s="31" t="s">
        <v>182</v>
      </c>
      <c r="D52" s="175" t="s">
        <v>632</v>
      </c>
      <c r="E52" s="31" t="s">
        <v>34</v>
      </c>
      <c r="F52" s="207" t="s">
        <v>61</v>
      </c>
      <c r="G52" s="199">
        <v>5</v>
      </c>
      <c r="H52" s="199">
        <v>1000</v>
      </c>
      <c r="I52" s="204">
        <f t="shared" si="5"/>
        <v>5000</v>
      </c>
      <c r="J52" s="199" t="s">
        <v>92</v>
      </c>
      <c r="K52" s="199">
        <v>5</v>
      </c>
      <c r="L52" s="199">
        <v>1000</v>
      </c>
      <c r="M52" s="204">
        <f t="shared" si="4"/>
        <v>5000</v>
      </c>
      <c r="N52" s="199" t="s">
        <v>92</v>
      </c>
      <c r="O52" s="278"/>
    </row>
    <row r="53" spans="1:15" s="206" customFormat="1" ht="30" customHeight="1">
      <c r="A53" s="381" t="s">
        <v>281</v>
      </c>
      <c r="B53" s="382" t="s">
        <v>761</v>
      </c>
      <c r="C53" s="394" t="s">
        <v>182</v>
      </c>
      <c r="D53" s="395" t="s">
        <v>762</v>
      </c>
      <c r="E53" s="394" t="s">
        <v>34</v>
      </c>
      <c r="F53" s="396" t="s">
        <v>61</v>
      </c>
      <c r="G53" s="386">
        <v>0</v>
      </c>
      <c r="H53" s="386">
        <v>0</v>
      </c>
      <c r="I53" s="386">
        <f t="shared" si="5"/>
        <v>0</v>
      </c>
      <c r="J53" s="386" t="s">
        <v>92</v>
      </c>
      <c r="K53" s="386">
        <v>3</v>
      </c>
      <c r="L53" s="386">
        <v>2000</v>
      </c>
      <c r="M53" s="386">
        <f t="shared" si="4"/>
        <v>6000</v>
      </c>
      <c r="N53" s="386" t="s">
        <v>92</v>
      </c>
      <c r="O53" s="387"/>
    </row>
    <row r="54" spans="1:15" s="194" customFormat="1" ht="32">
      <c r="A54" s="177" t="s">
        <v>29</v>
      </c>
      <c r="B54" s="173" t="s">
        <v>35</v>
      </c>
      <c r="C54" s="176" t="s">
        <v>218</v>
      </c>
      <c r="D54" s="208" t="s">
        <v>573</v>
      </c>
      <c r="E54" s="31" t="s">
        <v>34</v>
      </c>
      <c r="F54" s="207" t="s">
        <v>216</v>
      </c>
      <c r="G54" s="199">
        <v>600</v>
      </c>
      <c r="H54" s="199">
        <v>324</v>
      </c>
      <c r="I54" s="177">
        <f t="shared" ref="I54:I71" si="6">G54*H54</f>
        <v>194400</v>
      </c>
      <c r="J54" s="199" t="s">
        <v>92</v>
      </c>
      <c r="K54" s="199">
        <v>600</v>
      </c>
      <c r="L54" s="199">
        <v>324</v>
      </c>
      <c r="M54" s="177">
        <f t="shared" si="4"/>
        <v>194400</v>
      </c>
      <c r="N54" s="199" t="s">
        <v>92</v>
      </c>
      <c r="O54" s="278"/>
    </row>
    <row r="55" spans="1:15" s="185" customFormat="1" ht="30" customHeight="1">
      <c r="A55" s="200" t="s">
        <v>29</v>
      </c>
      <c r="B55" s="197" t="s">
        <v>35</v>
      </c>
      <c r="C55" s="195" t="s">
        <v>219</v>
      </c>
      <c r="D55" s="208" t="s">
        <v>286</v>
      </c>
      <c r="E55" s="46" t="s">
        <v>34</v>
      </c>
      <c r="F55" s="245" t="s">
        <v>258</v>
      </c>
      <c r="G55" s="199">
        <v>1000</v>
      </c>
      <c r="H55" s="199">
        <v>10</v>
      </c>
      <c r="I55" s="200">
        <f t="shared" si="6"/>
        <v>10000</v>
      </c>
      <c r="J55" s="199" t="s">
        <v>92</v>
      </c>
      <c r="K55" s="199">
        <v>1000</v>
      </c>
      <c r="L55" s="199">
        <v>10</v>
      </c>
      <c r="M55" s="200">
        <f t="shared" si="4"/>
        <v>10000</v>
      </c>
      <c r="N55" s="199" t="s">
        <v>92</v>
      </c>
      <c r="O55" s="243" t="s">
        <v>576</v>
      </c>
    </row>
    <row r="56" spans="1:15" s="185" customFormat="1" ht="84" customHeight="1">
      <c r="A56" s="200" t="s">
        <v>29</v>
      </c>
      <c r="B56" s="197" t="s">
        <v>35</v>
      </c>
      <c r="C56" s="195" t="s">
        <v>264</v>
      </c>
      <c r="D56" s="196" t="s">
        <v>287</v>
      </c>
      <c r="E56" s="46" t="s">
        <v>34</v>
      </c>
      <c r="F56" s="245" t="s">
        <v>258</v>
      </c>
      <c r="G56" s="199">
        <v>30000</v>
      </c>
      <c r="H56" s="199">
        <v>2</v>
      </c>
      <c r="I56" s="200">
        <f t="shared" si="6"/>
        <v>60000</v>
      </c>
      <c r="J56" s="199" t="s">
        <v>92</v>
      </c>
      <c r="K56" s="199">
        <v>30000</v>
      </c>
      <c r="L56" s="199">
        <v>2</v>
      </c>
      <c r="M56" s="200">
        <f t="shared" si="4"/>
        <v>60000</v>
      </c>
      <c r="N56" s="199" t="s">
        <v>92</v>
      </c>
      <c r="O56" s="243" t="s">
        <v>738</v>
      </c>
    </row>
    <row r="57" spans="1:15" s="185" customFormat="1" ht="30" customHeight="1">
      <c r="A57" s="200" t="s">
        <v>29</v>
      </c>
      <c r="B57" s="195" t="s">
        <v>35</v>
      </c>
      <c r="C57" s="46" t="s">
        <v>112</v>
      </c>
      <c r="D57" s="208" t="s">
        <v>220</v>
      </c>
      <c r="E57" s="46" t="s">
        <v>34</v>
      </c>
      <c r="F57" s="244" t="s">
        <v>257</v>
      </c>
      <c r="G57" s="199">
        <v>10000</v>
      </c>
      <c r="H57" s="199">
        <v>1</v>
      </c>
      <c r="I57" s="200">
        <f t="shared" si="6"/>
        <v>10000</v>
      </c>
      <c r="J57" s="199" t="s">
        <v>92</v>
      </c>
      <c r="K57" s="199">
        <v>10000</v>
      </c>
      <c r="L57" s="199">
        <v>1</v>
      </c>
      <c r="M57" s="200">
        <f t="shared" si="4"/>
        <v>10000</v>
      </c>
      <c r="N57" s="199" t="s">
        <v>92</v>
      </c>
      <c r="O57" s="243"/>
    </row>
    <row r="58" spans="1:15" s="185" customFormat="1" ht="30" customHeight="1">
      <c r="A58" s="200" t="s">
        <v>29</v>
      </c>
      <c r="B58" s="197" t="s">
        <v>35</v>
      </c>
      <c r="C58" s="197" t="s">
        <v>221</v>
      </c>
      <c r="D58" s="208" t="s">
        <v>359</v>
      </c>
      <c r="E58" s="46" t="s">
        <v>34</v>
      </c>
      <c r="F58" s="245" t="s">
        <v>174</v>
      </c>
      <c r="G58" s="199">
        <v>2000</v>
      </c>
      <c r="H58" s="199">
        <v>2</v>
      </c>
      <c r="I58" s="200">
        <f t="shared" si="6"/>
        <v>4000</v>
      </c>
      <c r="J58" s="199" t="s">
        <v>92</v>
      </c>
      <c r="K58" s="199">
        <v>2000</v>
      </c>
      <c r="L58" s="199">
        <v>2</v>
      </c>
      <c r="M58" s="200">
        <f t="shared" si="4"/>
        <v>4000</v>
      </c>
      <c r="N58" s="199" t="s">
        <v>92</v>
      </c>
      <c r="O58" s="243"/>
    </row>
    <row r="59" spans="1:15" s="194" customFormat="1" ht="39" customHeight="1">
      <c r="A59" s="177" t="s">
        <v>29</v>
      </c>
      <c r="B59" s="173" t="s">
        <v>35</v>
      </c>
      <c r="C59" s="173" t="s">
        <v>222</v>
      </c>
      <c r="D59" s="175" t="s">
        <v>360</v>
      </c>
      <c r="E59" s="31" t="s">
        <v>34</v>
      </c>
      <c r="F59" s="207" t="s">
        <v>257</v>
      </c>
      <c r="G59" s="199">
        <v>600</v>
      </c>
      <c r="H59" s="199">
        <v>4</v>
      </c>
      <c r="I59" s="204">
        <f t="shared" si="6"/>
        <v>2400</v>
      </c>
      <c r="J59" s="199" t="s">
        <v>92</v>
      </c>
      <c r="K59" s="199">
        <v>600</v>
      </c>
      <c r="L59" s="199">
        <v>4</v>
      </c>
      <c r="M59" s="204">
        <f t="shared" si="4"/>
        <v>2400</v>
      </c>
      <c r="N59" s="199" t="s">
        <v>92</v>
      </c>
      <c r="O59" s="278"/>
    </row>
    <row r="60" spans="1:15" s="194" customFormat="1" ht="30" customHeight="1">
      <c r="A60" s="177" t="s">
        <v>29</v>
      </c>
      <c r="B60" s="173" t="s">
        <v>35</v>
      </c>
      <c r="C60" s="173" t="s">
        <v>259</v>
      </c>
      <c r="D60" s="175" t="s">
        <v>223</v>
      </c>
      <c r="E60" s="31" t="s">
        <v>34</v>
      </c>
      <c r="F60" s="207" t="s">
        <v>174</v>
      </c>
      <c r="G60" s="199">
        <v>1000</v>
      </c>
      <c r="H60" s="199">
        <v>8</v>
      </c>
      <c r="I60" s="204">
        <f t="shared" si="6"/>
        <v>8000</v>
      </c>
      <c r="J60" s="199" t="s">
        <v>92</v>
      </c>
      <c r="K60" s="199">
        <v>1000</v>
      </c>
      <c r="L60" s="199">
        <v>8</v>
      </c>
      <c r="M60" s="204">
        <f t="shared" si="4"/>
        <v>8000</v>
      </c>
      <c r="N60" s="199" t="s">
        <v>92</v>
      </c>
      <c r="O60" s="278"/>
    </row>
    <row r="61" spans="1:15" s="194" customFormat="1" ht="30" customHeight="1">
      <c r="A61" s="177" t="s">
        <v>29</v>
      </c>
      <c r="B61" s="173" t="s">
        <v>35</v>
      </c>
      <c r="C61" s="173" t="s">
        <v>288</v>
      </c>
      <c r="D61" s="175" t="s">
        <v>289</v>
      </c>
      <c r="E61" s="31" t="s">
        <v>34</v>
      </c>
      <c r="F61" s="207" t="s">
        <v>174</v>
      </c>
      <c r="G61" s="199">
        <v>3000</v>
      </c>
      <c r="H61" s="199">
        <v>8</v>
      </c>
      <c r="I61" s="204">
        <f t="shared" si="6"/>
        <v>24000</v>
      </c>
      <c r="J61" s="199" t="s">
        <v>92</v>
      </c>
      <c r="K61" s="199">
        <v>3000</v>
      </c>
      <c r="L61" s="199">
        <v>8</v>
      </c>
      <c r="M61" s="204">
        <f t="shared" si="4"/>
        <v>24000</v>
      </c>
      <c r="N61" s="199" t="s">
        <v>92</v>
      </c>
      <c r="O61" s="278"/>
    </row>
    <row r="62" spans="1:15" s="185" customFormat="1" ht="30" customHeight="1">
      <c r="A62" s="200" t="s">
        <v>29</v>
      </c>
      <c r="B62" s="197" t="s">
        <v>35</v>
      </c>
      <c r="C62" s="195" t="s">
        <v>224</v>
      </c>
      <c r="D62" s="208" t="s">
        <v>290</v>
      </c>
      <c r="E62" s="46" t="s">
        <v>34</v>
      </c>
      <c r="F62" s="245" t="s">
        <v>174</v>
      </c>
      <c r="G62" s="199">
        <v>1000</v>
      </c>
      <c r="H62" s="199">
        <v>2</v>
      </c>
      <c r="I62" s="230">
        <f t="shared" si="6"/>
        <v>2000</v>
      </c>
      <c r="J62" s="199" t="s">
        <v>92</v>
      </c>
      <c r="K62" s="199">
        <v>1000</v>
      </c>
      <c r="L62" s="199">
        <v>2</v>
      </c>
      <c r="M62" s="230">
        <f t="shared" si="4"/>
        <v>2000</v>
      </c>
      <c r="N62" s="199" t="s">
        <v>92</v>
      </c>
      <c r="O62" s="243"/>
    </row>
    <row r="63" spans="1:15" s="194" customFormat="1" ht="30" customHeight="1">
      <c r="A63" s="177" t="s">
        <v>29</v>
      </c>
      <c r="B63" s="173" t="s">
        <v>35</v>
      </c>
      <c r="C63" s="177" t="s">
        <v>268</v>
      </c>
      <c r="D63" s="175" t="s">
        <v>225</v>
      </c>
      <c r="E63" s="31" t="s">
        <v>34</v>
      </c>
      <c r="F63" s="207" t="s">
        <v>174</v>
      </c>
      <c r="G63" s="199">
        <v>800</v>
      </c>
      <c r="H63" s="199">
        <v>10</v>
      </c>
      <c r="I63" s="177">
        <f t="shared" si="6"/>
        <v>8000</v>
      </c>
      <c r="J63" s="199" t="s">
        <v>92</v>
      </c>
      <c r="K63" s="199">
        <v>800</v>
      </c>
      <c r="L63" s="199">
        <v>10</v>
      </c>
      <c r="M63" s="177">
        <f t="shared" si="4"/>
        <v>8000</v>
      </c>
      <c r="N63" s="199" t="s">
        <v>92</v>
      </c>
      <c r="O63" s="278"/>
    </row>
    <row r="64" spans="1:15" s="194" customFormat="1" ht="30" customHeight="1">
      <c r="A64" s="177" t="s">
        <v>29</v>
      </c>
      <c r="B64" s="173" t="s">
        <v>35</v>
      </c>
      <c r="C64" s="177" t="s">
        <v>226</v>
      </c>
      <c r="D64" s="175" t="s">
        <v>230</v>
      </c>
      <c r="E64" s="31" t="s">
        <v>34</v>
      </c>
      <c r="F64" s="207" t="s">
        <v>260</v>
      </c>
      <c r="G64" s="199">
        <v>500</v>
      </c>
      <c r="H64" s="199">
        <v>10</v>
      </c>
      <c r="I64" s="177">
        <f t="shared" si="6"/>
        <v>5000</v>
      </c>
      <c r="J64" s="199" t="s">
        <v>92</v>
      </c>
      <c r="K64" s="199">
        <v>500</v>
      </c>
      <c r="L64" s="199">
        <v>10</v>
      </c>
      <c r="M64" s="177">
        <f t="shared" si="4"/>
        <v>5000</v>
      </c>
      <c r="N64" s="199" t="s">
        <v>92</v>
      </c>
      <c r="O64" s="278"/>
    </row>
    <row r="65" spans="1:15" s="194" customFormat="1" ht="30" customHeight="1">
      <c r="A65" s="177" t="s">
        <v>29</v>
      </c>
      <c r="B65" s="173" t="s">
        <v>35</v>
      </c>
      <c r="C65" s="177" t="s">
        <v>291</v>
      </c>
      <c r="D65" s="175" t="s">
        <v>227</v>
      </c>
      <c r="E65" s="31" t="s">
        <v>34</v>
      </c>
      <c r="F65" s="207" t="s">
        <v>258</v>
      </c>
      <c r="G65" s="199">
        <v>600</v>
      </c>
      <c r="H65" s="199">
        <v>4</v>
      </c>
      <c r="I65" s="177">
        <f t="shared" si="6"/>
        <v>2400</v>
      </c>
      <c r="J65" s="199" t="s">
        <v>92</v>
      </c>
      <c r="K65" s="199">
        <v>600</v>
      </c>
      <c r="L65" s="199">
        <v>4</v>
      </c>
      <c r="M65" s="177">
        <f t="shared" si="4"/>
        <v>2400</v>
      </c>
      <c r="N65" s="199" t="s">
        <v>92</v>
      </c>
      <c r="O65" s="278"/>
    </row>
    <row r="66" spans="1:15" s="185" customFormat="1" ht="30" customHeight="1">
      <c r="A66" s="200" t="s">
        <v>29</v>
      </c>
      <c r="B66" s="197" t="s">
        <v>35</v>
      </c>
      <c r="C66" s="200" t="s">
        <v>362</v>
      </c>
      <c r="D66" s="208" t="s">
        <v>361</v>
      </c>
      <c r="E66" s="46" t="s">
        <v>34</v>
      </c>
      <c r="F66" s="245" t="s">
        <v>258</v>
      </c>
      <c r="G66" s="199">
        <v>1000</v>
      </c>
      <c r="H66" s="199">
        <v>2</v>
      </c>
      <c r="I66" s="200">
        <f t="shared" si="6"/>
        <v>2000</v>
      </c>
      <c r="J66" s="199" t="s">
        <v>92</v>
      </c>
      <c r="K66" s="199">
        <v>1000</v>
      </c>
      <c r="L66" s="199">
        <v>2</v>
      </c>
      <c r="M66" s="200">
        <f t="shared" si="4"/>
        <v>2000</v>
      </c>
      <c r="N66" s="199" t="s">
        <v>92</v>
      </c>
      <c r="O66" s="243"/>
    </row>
    <row r="67" spans="1:15" s="185" customFormat="1" ht="30" customHeight="1">
      <c r="A67" s="200" t="s">
        <v>29</v>
      </c>
      <c r="B67" s="197" t="s">
        <v>35</v>
      </c>
      <c r="C67" s="200" t="s">
        <v>292</v>
      </c>
      <c r="D67" s="208" t="s">
        <v>293</v>
      </c>
      <c r="E67" s="46" t="s">
        <v>34</v>
      </c>
      <c r="F67" s="245" t="s">
        <v>258</v>
      </c>
      <c r="G67" s="199">
        <v>1000</v>
      </c>
      <c r="H67" s="199">
        <v>5</v>
      </c>
      <c r="I67" s="200">
        <f t="shared" si="6"/>
        <v>5000</v>
      </c>
      <c r="J67" s="199" t="s">
        <v>92</v>
      </c>
      <c r="K67" s="199">
        <v>1000</v>
      </c>
      <c r="L67" s="199">
        <v>5</v>
      </c>
      <c r="M67" s="200">
        <f t="shared" si="4"/>
        <v>5000</v>
      </c>
      <c r="N67" s="199" t="s">
        <v>92</v>
      </c>
      <c r="O67" s="243"/>
    </row>
    <row r="68" spans="1:15" s="194" customFormat="1" ht="30" customHeight="1">
      <c r="A68" s="177" t="s">
        <v>29</v>
      </c>
      <c r="B68" s="173" t="s">
        <v>35</v>
      </c>
      <c r="C68" s="177" t="s">
        <v>228</v>
      </c>
      <c r="D68" s="175" t="s">
        <v>229</v>
      </c>
      <c r="E68" s="31" t="s">
        <v>34</v>
      </c>
      <c r="F68" s="207" t="s">
        <v>258</v>
      </c>
      <c r="G68" s="199">
        <v>500</v>
      </c>
      <c r="H68" s="199">
        <v>6</v>
      </c>
      <c r="I68" s="177">
        <f t="shared" si="6"/>
        <v>3000</v>
      </c>
      <c r="J68" s="199" t="s">
        <v>92</v>
      </c>
      <c r="K68" s="199">
        <v>500</v>
      </c>
      <c r="L68" s="199">
        <v>6</v>
      </c>
      <c r="M68" s="177">
        <f t="shared" si="4"/>
        <v>3000</v>
      </c>
      <c r="N68" s="199" t="s">
        <v>92</v>
      </c>
      <c r="O68" s="278"/>
    </row>
    <row r="69" spans="1:15" s="185" customFormat="1" ht="152" customHeight="1">
      <c r="A69" s="200" t="s">
        <v>574</v>
      </c>
      <c r="B69" s="197" t="s">
        <v>35</v>
      </c>
      <c r="C69" s="246" t="s">
        <v>578</v>
      </c>
      <c r="D69" s="196" t="s">
        <v>577</v>
      </c>
      <c r="E69" s="46" t="s">
        <v>34</v>
      </c>
      <c r="F69" s="245" t="s">
        <v>294</v>
      </c>
      <c r="G69" s="199">
        <v>800</v>
      </c>
      <c r="H69" s="199">
        <v>64</v>
      </c>
      <c r="I69" s="200">
        <f t="shared" si="6"/>
        <v>51200</v>
      </c>
      <c r="J69" s="199" t="s">
        <v>92</v>
      </c>
      <c r="K69" s="199">
        <v>800</v>
      </c>
      <c r="L69" s="199">
        <v>64</v>
      </c>
      <c r="M69" s="200">
        <f t="shared" si="4"/>
        <v>51200</v>
      </c>
      <c r="N69" s="199" t="s">
        <v>92</v>
      </c>
      <c r="O69" s="285" t="s">
        <v>740</v>
      </c>
    </row>
    <row r="70" spans="1:15" s="185" customFormat="1" ht="22.5" customHeight="1">
      <c r="A70" s="177" t="s">
        <v>29</v>
      </c>
      <c r="B70" s="173" t="s">
        <v>35</v>
      </c>
      <c r="C70" s="178" t="s">
        <v>364</v>
      </c>
      <c r="D70" s="196" t="s">
        <v>363</v>
      </c>
      <c r="E70" s="31" t="s">
        <v>34</v>
      </c>
      <c r="F70" s="207" t="s">
        <v>294</v>
      </c>
      <c r="G70" s="199">
        <v>2000</v>
      </c>
      <c r="H70" s="199">
        <v>2</v>
      </c>
      <c r="I70" s="200">
        <f t="shared" si="6"/>
        <v>4000</v>
      </c>
      <c r="J70" s="199" t="s">
        <v>92</v>
      </c>
      <c r="K70" s="199">
        <v>2000</v>
      </c>
      <c r="L70" s="199">
        <v>2</v>
      </c>
      <c r="M70" s="200">
        <f t="shared" si="4"/>
        <v>4000</v>
      </c>
      <c r="N70" s="199" t="s">
        <v>92</v>
      </c>
      <c r="O70" s="243"/>
    </row>
    <row r="71" spans="1:15" s="185" customFormat="1" ht="22.5" customHeight="1">
      <c r="A71" s="177" t="s">
        <v>29</v>
      </c>
      <c r="B71" s="173" t="s">
        <v>35</v>
      </c>
      <c r="C71" s="178" t="s">
        <v>366</v>
      </c>
      <c r="D71" s="196" t="s">
        <v>365</v>
      </c>
      <c r="E71" s="31" t="s">
        <v>34</v>
      </c>
      <c r="F71" s="207" t="s">
        <v>367</v>
      </c>
      <c r="G71" s="199">
        <v>2000</v>
      </c>
      <c r="H71" s="199">
        <v>1</v>
      </c>
      <c r="I71" s="200">
        <f t="shared" si="6"/>
        <v>2000</v>
      </c>
      <c r="J71" s="199" t="s">
        <v>92</v>
      </c>
      <c r="K71" s="199">
        <v>2000</v>
      </c>
      <c r="L71" s="199">
        <v>1</v>
      </c>
      <c r="M71" s="200">
        <f t="shared" si="4"/>
        <v>2000</v>
      </c>
      <c r="N71" s="199" t="s">
        <v>92</v>
      </c>
      <c r="O71" s="243"/>
    </row>
    <row r="72" spans="1:15" s="185" customFormat="1" ht="30" customHeight="1">
      <c r="A72" s="200" t="s">
        <v>29</v>
      </c>
      <c r="B72" s="197" t="s">
        <v>37</v>
      </c>
      <c r="C72" s="197" t="s">
        <v>113</v>
      </c>
      <c r="D72" s="200" t="s">
        <v>368</v>
      </c>
      <c r="E72" s="46" t="s">
        <v>34</v>
      </c>
      <c r="F72" s="245" t="s">
        <v>369</v>
      </c>
      <c r="G72" s="199">
        <v>1200</v>
      </c>
      <c r="H72" s="199">
        <v>16</v>
      </c>
      <c r="I72" s="200">
        <f t="shared" ref="I72:I88" si="7">G72*H72</f>
        <v>19200</v>
      </c>
      <c r="J72" s="199" t="s">
        <v>92</v>
      </c>
      <c r="K72" s="199">
        <v>1200</v>
      </c>
      <c r="L72" s="199">
        <v>16</v>
      </c>
      <c r="M72" s="200">
        <f t="shared" si="4"/>
        <v>19200</v>
      </c>
      <c r="N72" s="199" t="s">
        <v>92</v>
      </c>
      <c r="O72" s="243"/>
    </row>
    <row r="73" spans="1:15" s="185" customFormat="1" ht="30" customHeight="1">
      <c r="A73" s="200" t="s">
        <v>29</v>
      </c>
      <c r="B73" s="197" t="s">
        <v>37</v>
      </c>
      <c r="C73" s="197" t="s">
        <v>231</v>
      </c>
      <c r="D73" s="200" t="s">
        <v>370</v>
      </c>
      <c r="E73" s="46" t="s">
        <v>34</v>
      </c>
      <c r="F73" s="245" t="s">
        <v>369</v>
      </c>
      <c r="G73" s="199">
        <v>1200</v>
      </c>
      <c r="H73" s="199">
        <v>8</v>
      </c>
      <c r="I73" s="200">
        <f t="shared" si="7"/>
        <v>9600</v>
      </c>
      <c r="J73" s="199" t="s">
        <v>92</v>
      </c>
      <c r="K73" s="199">
        <v>1200</v>
      </c>
      <c r="L73" s="199">
        <v>8</v>
      </c>
      <c r="M73" s="200">
        <f t="shared" si="4"/>
        <v>9600</v>
      </c>
      <c r="N73" s="199" t="s">
        <v>92</v>
      </c>
      <c r="O73" s="243"/>
    </row>
    <row r="74" spans="1:15" s="185" customFormat="1" ht="23" customHeight="1">
      <c r="A74" s="200" t="s">
        <v>29</v>
      </c>
      <c r="B74" s="197" t="s">
        <v>37</v>
      </c>
      <c r="C74" s="247" t="s">
        <v>295</v>
      </c>
      <c r="D74" s="197" t="s">
        <v>371</v>
      </c>
      <c r="E74" s="46" t="s">
        <v>34</v>
      </c>
      <c r="F74" s="245" t="s">
        <v>369</v>
      </c>
      <c r="G74" s="199">
        <v>1200</v>
      </c>
      <c r="H74" s="199">
        <v>8</v>
      </c>
      <c r="I74" s="200">
        <f t="shared" si="7"/>
        <v>9600</v>
      </c>
      <c r="J74" s="199" t="s">
        <v>92</v>
      </c>
      <c r="K74" s="199">
        <v>1200</v>
      </c>
      <c r="L74" s="199">
        <v>8</v>
      </c>
      <c r="M74" s="200">
        <f t="shared" si="4"/>
        <v>9600</v>
      </c>
      <c r="N74" s="199" t="s">
        <v>92</v>
      </c>
      <c r="O74" s="243"/>
    </row>
    <row r="75" spans="1:15" s="185" customFormat="1" ht="30" customHeight="1">
      <c r="A75" s="200" t="s">
        <v>29</v>
      </c>
      <c r="B75" s="197" t="s">
        <v>37</v>
      </c>
      <c r="C75" s="197" t="s">
        <v>114</v>
      </c>
      <c r="D75" s="200" t="s">
        <v>372</v>
      </c>
      <c r="E75" s="46" t="s">
        <v>34</v>
      </c>
      <c r="F75" s="245" t="s">
        <v>369</v>
      </c>
      <c r="G75" s="199">
        <v>800</v>
      </c>
      <c r="H75" s="199">
        <v>6</v>
      </c>
      <c r="I75" s="200">
        <f t="shared" si="7"/>
        <v>4800</v>
      </c>
      <c r="J75" s="199" t="s">
        <v>92</v>
      </c>
      <c r="K75" s="199">
        <v>800</v>
      </c>
      <c r="L75" s="199">
        <v>6</v>
      </c>
      <c r="M75" s="200">
        <f t="shared" si="4"/>
        <v>4800</v>
      </c>
      <c r="N75" s="199" t="s">
        <v>92</v>
      </c>
      <c r="O75" s="243"/>
    </row>
    <row r="76" spans="1:15" s="194" customFormat="1" ht="30" customHeight="1">
      <c r="A76" s="177" t="s">
        <v>29</v>
      </c>
      <c r="B76" s="173" t="s">
        <v>37</v>
      </c>
      <c r="C76" s="173" t="s">
        <v>115</v>
      </c>
      <c r="D76" s="177" t="s">
        <v>373</v>
      </c>
      <c r="E76" s="31" t="s">
        <v>34</v>
      </c>
      <c r="F76" s="207" t="s">
        <v>258</v>
      </c>
      <c r="G76" s="199">
        <v>1000</v>
      </c>
      <c r="H76" s="199">
        <v>5</v>
      </c>
      <c r="I76" s="204">
        <f t="shared" si="7"/>
        <v>5000</v>
      </c>
      <c r="J76" s="199" t="s">
        <v>92</v>
      </c>
      <c r="K76" s="199">
        <v>1000</v>
      </c>
      <c r="L76" s="199">
        <v>5</v>
      </c>
      <c r="M76" s="204">
        <f t="shared" si="4"/>
        <v>5000</v>
      </c>
      <c r="N76" s="199" t="s">
        <v>92</v>
      </c>
      <c r="O76" s="278"/>
    </row>
    <row r="77" spans="1:15" s="185" customFormat="1" ht="30" customHeight="1">
      <c r="A77" s="200" t="s">
        <v>29</v>
      </c>
      <c r="B77" s="197" t="s">
        <v>37</v>
      </c>
      <c r="C77" s="197" t="s">
        <v>116</v>
      </c>
      <c r="D77" s="200" t="s">
        <v>261</v>
      </c>
      <c r="E77" s="46" t="s">
        <v>34</v>
      </c>
      <c r="F77" s="245" t="s">
        <v>258</v>
      </c>
      <c r="G77" s="199">
        <v>4500</v>
      </c>
      <c r="H77" s="199">
        <v>1</v>
      </c>
      <c r="I77" s="230">
        <f>G77*H77</f>
        <v>4500</v>
      </c>
      <c r="J77" s="199" t="s">
        <v>92</v>
      </c>
      <c r="K77" s="199">
        <v>4500</v>
      </c>
      <c r="L77" s="199">
        <v>1</v>
      </c>
      <c r="M77" s="230">
        <f>K77*L77</f>
        <v>4500</v>
      </c>
      <c r="N77" s="199" t="s">
        <v>92</v>
      </c>
      <c r="O77" s="243"/>
    </row>
    <row r="78" spans="1:15" s="194" customFormat="1" ht="30" customHeight="1">
      <c r="A78" s="177" t="s">
        <v>29</v>
      </c>
      <c r="B78" s="173" t="s">
        <v>37</v>
      </c>
      <c r="C78" s="173" t="s">
        <v>271</v>
      </c>
      <c r="D78" s="177" t="s">
        <v>232</v>
      </c>
      <c r="E78" s="31" t="s">
        <v>34</v>
      </c>
      <c r="F78" s="207" t="s">
        <v>257</v>
      </c>
      <c r="G78" s="199">
        <v>400</v>
      </c>
      <c r="H78" s="199">
        <v>8</v>
      </c>
      <c r="I78" s="204">
        <f t="shared" si="7"/>
        <v>3200</v>
      </c>
      <c r="J78" s="199" t="s">
        <v>92</v>
      </c>
      <c r="K78" s="199">
        <v>400</v>
      </c>
      <c r="L78" s="199">
        <v>8</v>
      </c>
      <c r="M78" s="204">
        <f t="shared" ref="M78:M95" si="8">K78*L78</f>
        <v>3200</v>
      </c>
      <c r="N78" s="199" t="s">
        <v>92</v>
      </c>
      <c r="O78" s="278"/>
    </row>
    <row r="79" spans="1:15" s="194" customFormat="1" ht="30" customHeight="1">
      <c r="A79" s="177" t="s">
        <v>29</v>
      </c>
      <c r="B79" s="173" t="s">
        <v>37</v>
      </c>
      <c r="C79" s="173" t="s">
        <v>117</v>
      </c>
      <c r="D79" s="177" t="s">
        <v>262</v>
      </c>
      <c r="E79" s="31" t="s">
        <v>34</v>
      </c>
      <c r="F79" s="207" t="s">
        <v>174</v>
      </c>
      <c r="G79" s="199">
        <v>200</v>
      </c>
      <c r="H79" s="199">
        <v>8</v>
      </c>
      <c r="I79" s="204">
        <f t="shared" si="7"/>
        <v>1600</v>
      </c>
      <c r="J79" s="199" t="s">
        <v>92</v>
      </c>
      <c r="K79" s="199">
        <v>200</v>
      </c>
      <c r="L79" s="199">
        <v>8</v>
      </c>
      <c r="M79" s="204">
        <f t="shared" si="8"/>
        <v>1600</v>
      </c>
      <c r="N79" s="199" t="s">
        <v>92</v>
      </c>
      <c r="O79" s="278"/>
    </row>
    <row r="80" spans="1:15" s="194" customFormat="1" ht="30" customHeight="1">
      <c r="A80" s="177" t="s">
        <v>29</v>
      </c>
      <c r="B80" s="173" t="s">
        <v>37</v>
      </c>
      <c r="C80" s="173" t="s">
        <v>118</v>
      </c>
      <c r="D80" s="177" t="s">
        <v>238</v>
      </c>
      <c r="E80" s="31" t="s">
        <v>34</v>
      </c>
      <c r="F80" s="207" t="s">
        <v>174</v>
      </c>
      <c r="G80" s="199">
        <v>200</v>
      </c>
      <c r="H80" s="199">
        <v>8</v>
      </c>
      <c r="I80" s="204">
        <f t="shared" si="7"/>
        <v>1600</v>
      </c>
      <c r="J80" s="199" t="s">
        <v>92</v>
      </c>
      <c r="K80" s="199">
        <v>200</v>
      </c>
      <c r="L80" s="199">
        <v>8</v>
      </c>
      <c r="M80" s="204">
        <f t="shared" si="8"/>
        <v>1600</v>
      </c>
      <c r="N80" s="199" t="s">
        <v>92</v>
      </c>
      <c r="O80" s="278"/>
    </row>
    <row r="81" spans="1:15" s="194" customFormat="1" ht="30" customHeight="1">
      <c r="A81" s="177" t="s">
        <v>29</v>
      </c>
      <c r="B81" s="173" t="s">
        <v>37</v>
      </c>
      <c r="C81" s="173" t="s">
        <v>233</v>
      </c>
      <c r="D81" s="177" t="s">
        <v>239</v>
      </c>
      <c r="E81" s="31" t="s">
        <v>34</v>
      </c>
      <c r="F81" s="207" t="s">
        <v>257</v>
      </c>
      <c r="G81" s="199">
        <v>700</v>
      </c>
      <c r="H81" s="199">
        <v>2</v>
      </c>
      <c r="I81" s="204">
        <f t="shared" si="7"/>
        <v>1400</v>
      </c>
      <c r="J81" s="199" t="s">
        <v>92</v>
      </c>
      <c r="K81" s="199">
        <v>700</v>
      </c>
      <c r="L81" s="199">
        <v>2</v>
      </c>
      <c r="M81" s="204">
        <f t="shared" si="8"/>
        <v>1400</v>
      </c>
      <c r="N81" s="199" t="s">
        <v>92</v>
      </c>
      <c r="O81" s="278"/>
    </row>
    <row r="82" spans="1:15" s="194" customFormat="1" ht="30" customHeight="1">
      <c r="A82" s="177" t="s">
        <v>29</v>
      </c>
      <c r="B82" s="173" t="s">
        <v>37</v>
      </c>
      <c r="C82" s="173" t="s">
        <v>119</v>
      </c>
      <c r="D82" s="177" t="s">
        <v>234</v>
      </c>
      <c r="E82" s="31" t="s">
        <v>34</v>
      </c>
      <c r="F82" s="207" t="s">
        <v>260</v>
      </c>
      <c r="G82" s="199">
        <v>1500</v>
      </c>
      <c r="H82" s="199">
        <v>1</v>
      </c>
      <c r="I82" s="204">
        <f t="shared" si="7"/>
        <v>1500</v>
      </c>
      <c r="J82" s="199" t="s">
        <v>92</v>
      </c>
      <c r="K82" s="199">
        <v>1500</v>
      </c>
      <c r="L82" s="199">
        <v>1</v>
      </c>
      <c r="M82" s="204">
        <f t="shared" si="8"/>
        <v>1500</v>
      </c>
      <c r="N82" s="199" t="s">
        <v>92</v>
      </c>
      <c r="O82" s="278"/>
    </row>
    <row r="83" spans="1:15" s="194" customFormat="1" ht="30" customHeight="1">
      <c r="A83" s="177" t="s">
        <v>29</v>
      </c>
      <c r="B83" s="173" t="s">
        <v>37</v>
      </c>
      <c r="C83" s="173" t="s">
        <v>120</v>
      </c>
      <c r="D83" s="177" t="s">
        <v>235</v>
      </c>
      <c r="E83" s="31" t="s">
        <v>34</v>
      </c>
      <c r="F83" s="207" t="s">
        <v>174</v>
      </c>
      <c r="G83" s="199">
        <v>150</v>
      </c>
      <c r="H83" s="199">
        <v>8</v>
      </c>
      <c r="I83" s="204">
        <f t="shared" si="7"/>
        <v>1200</v>
      </c>
      <c r="J83" s="199" t="s">
        <v>92</v>
      </c>
      <c r="K83" s="199">
        <v>150</v>
      </c>
      <c r="L83" s="199">
        <v>8</v>
      </c>
      <c r="M83" s="204">
        <f t="shared" si="8"/>
        <v>1200</v>
      </c>
      <c r="N83" s="199" t="s">
        <v>92</v>
      </c>
      <c r="O83" s="278"/>
    </row>
    <row r="84" spans="1:15" s="194" customFormat="1" ht="30" customHeight="1">
      <c r="A84" s="177" t="s">
        <v>29</v>
      </c>
      <c r="B84" s="173" t="s">
        <v>37</v>
      </c>
      <c r="C84" s="173" t="s">
        <v>121</v>
      </c>
      <c r="D84" s="177" t="s">
        <v>236</v>
      </c>
      <c r="E84" s="31" t="s">
        <v>34</v>
      </c>
      <c r="F84" s="207" t="s">
        <v>260</v>
      </c>
      <c r="G84" s="199">
        <v>1500</v>
      </c>
      <c r="H84" s="199">
        <v>2</v>
      </c>
      <c r="I84" s="204">
        <f t="shared" si="7"/>
        <v>3000</v>
      </c>
      <c r="J84" s="199" t="s">
        <v>92</v>
      </c>
      <c r="K84" s="199">
        <v>1500</v>
      </c>
      <c r="L84" s="199">
        <v>2</v>
      </c>
      <c r="M84" s="204">
        <f t="shared" si="8"/>
        <v>3000</v>
      </c>
      <c r="N84" s="199" t="s">
        <v>92</v>
      </c>
      <c r="O84" s="278"/>
    </row>
    <row r="85" spans="1:15" s="194" customFormat="1" ht="30" customHeight="1">
      <c r="A85" s="177" t="s">
        <v>29</v>
      </c>
      <c r="B85" s="173" t="s">
        <v>37</v>
      </c>
      <c r="C85" s="173" t="s">
        <v>122</v>
      </c>
      <c r="D85" s="177" t="s">
        <v>237</v>
      </c>
      <c r="E85" s="31" t="s">
        <v>34</v>
      </c>
      <c r="F85" s="207" t="s">
        <v>174</v>
      </c>
      <c r="G85" s="199">
        <v>500</v>
      </c>
      <c r="H85" s="199">
        <v>8</v>
      </c>
      <c r="I85" s="204">
        <f t="shared" si="7"/>
        <v>4000</v>
      </c>
      <c r="J85" s="199" t="s">
        <v>92</v>
      </c>
      <c r="K85" s="199">
        <v>500</v>
      </c>
      <c r="L85" s="199">
        <v>8</v>
      </c>
      <c r="M85" s="204">
        <f t="shared" si="8"/>
        <v>4000</v>
      </c>
      <c r="N85" s="199" t="s">
        <v>92</v>
      </c>
      <c r="O85" s="278"/>
    </row>
    <row r="86" spans="1:15" s="194" customFormat="1" ht="30" customHeight="1">
      <c r="A86" s="177" t="s">
        <v>29</v>
      </c>
      <c r="B86" s="173" t="s">
        <v>37</v>
      </c>
      <c r="C86" s="173" t="s">
        <v>123</v>
      </c>
      <c r="D86" s="177" t="s">
        <v>240</v>
      </c>
      <c r="E86" s="31" t="s">
        <v>34</v>
      </c>
      <c r="F86" s="207" t="s">
        <v>174</v>
      </c>
      <c r="G86" s="199">
        <v>300</v>
      </c>
      <c r="H86" s="199">
        <v>6</v>
      </c>
      <c r="I86" s="204">
        <f t="shared" si="7"/>
        <v>1800</v>
      </c>
      <c r="J86" s="199" t="s">
        <v>92</v>
      </c>
      <c r="K86" s="199">
        <v>300</v>
      </c>
      <c r="L86" s="199">
        <v>6</v>
      </c>
      <c r="M86" s="204">
        <f t="shared" si="8"/>
        <v>1800</v>
      </c>
      <c r="N86" s="199" t="s">
        <v>92</v>
      </c>
      <c r="O86" s="278"/>
    </row>
    <row r="87" spans="1:15" ht="29" customHeight="1">
      <c r="A87" s="177" t="s">
        <v>29</v>
      </c>
      <c r="B87" s="173" t="s">
        <v>37</v>
      </c>
      <c r="C87" s="205" t="s">
        <v>296</v>
      </c>
      <c r="D87" s="205" t="s">
        <v>297</v>
      </c>
      <c r="E87" s="31" t="s">
        <v>34</v>
      </c>
      <c r="F87" s="207" t="s">
        <v>174</v>
      </c>
      <c r="G87" s="199">
        <v>500</v>
      </c>
      <c r="H87" s="199">
        <v>1</v>
      </c>
      <c r="I87" s="204">
        <f t="shared" si="7"/>
        <v>500</v>
      </c>
      <c r="J87" s="199" t="s">
        <v>92</v>
      </c>
      <c r="K87" s="199">
        <v>500</v>
      </c>
      <c r="L87" s="199">
        <v>1</v>
      </c>
      <c r="M87" s="204">
        <f t="shared" si="8"/>
        <v>500</v>
      </c>
      <c r="N87" s="199" t="s">
        <v>92</v>
      </c>
      <c r="O87" s="278"/>
    </row>
    <row r="88" spans="1:15" ht="29" customHeight="1">
      <c r="A88" s="177" t="s">
        <v>29</v>
      </c>
      <c r="B88" s="173" t="s">
        <v>37</v>
      </c>
      <c r="C88" s="205" t="s">
        <v>375</v>
      </c>
      <c r="D88" s="205" t="s">
        <v>374</v>
      </c>
      <c r="E88" s="31" t="s">
        <v>34</v>
      </c>
      <c r="F88" s="207" t="s">
        <v>367</v>
      </c>
      <c r="G88" s="199">
        <v>2000</v>
      </c>
      <c r="H88" s="199">
        <v>1</v>
      </c>
      <c r="I88" s="200">
        <f t="shared" si="7"/>
        <v>2000</v>
      </c>
      <c r="J88" s="199" t="s">
        <v>92</v>
      </c>
      <c r="K88" s="199">
        <v>2000</v>
      </c>
      <c r="L88" s="199">
        <v>1</v>
      </c>
      <c r="M88" s="200">
        <f t="shared" si="8"/>
        <v>2000</v>
      </c>
      <c r="N88" s="199" t="s">
        <v>92</v>
      </c>
      <c r="O88" s="243"/>
    </row>
    <row r="89" spans="1:15" s="194" customFormat="1" ht="30" customHeight="1">
      <c r="A89" s="173" t="s">
        <v>29</v>
      </c>
      <c r="B89" s="173" t="s">
        <v>32</v>
      </c>
      <c r="C89" s="173" t="s">
        <v>124</v>
      </c>
      <c r="D89" s="177" t="s">
        <v>241</v>
      </c>
      <c r="E89" s="31" t="s">
        <v>34</v>
      </c>
      <c r="F89" s="207" t="s">
        <v>173</v>
      </c>
      <c r="G89" s="199">
        <v>350</v>
      </c>
      <c r="H89" s="199">
        <v>45</v>
      </c>
      <c r="I89" s="204">
        <f t="shared" ref="I89:I104" si="9">G89*H89</f>
        <v>15750</v>
      </c>
      <c r="J89" s="199" t="s">
        <v>92</v>
      </c>
      <c r="K89" s="199">
        <v>350</v>
      </c>
      <c r="L89" s="199">
        <v>45</v>
      </c>
      <c r="M89" s="204">
        <f t="shared" si="8"/>
        <v>15750</v>
      </c>
      <c r="N89" s="199" t="s">
        <v>92</v>
      </c>
      <c r="O89" s="278"/>
    </row>
    <row r="90" spans="1:15" s="194" customFormat="1" ht="30" customHeight="1">
      <c r="A90" s="177" t="s">
        <v>29</v>
      </c>
      <c r="B90" s="176" t="s">
        <v>32</v>
      </c>
      <c r="C90" s="173" t="s">
        <v>125</v>
      </c>
      <c r="D90" s="177" t="s">
        <v>242</v>
      </c>
      <c r="E90" s="31" t="s">
        <v>34</v>
      </c>
      <c r="F90" s="207" t="s">
        <v>173</v>
      </c>
      <c r="G90" s="199">
        <v>350</v>
      </c>
      <c r="H90" s="199">
        <v>100</v>
      </c>
      <c r="I90" s="204">
        <f t="shared" si="9"/>
        <v>35000</v>
      </c>
      <c r="J90" s="199" t="s">
        <v>92</v>
      </c>
      <c r="K90" s="199">
        <v>350</v>
      </c>
      <c r="L90" s="199">
        <v>100</v>
      </c>
      <c r="M90" s="204">
        <f t="shared" si="8"/>
        <v>35000</v>
      </c>
      <c r="N90" s="199" t="s">
        <v>92</v>
      </c>
      <c r="O90" s="278"/>
    </row>
    <row r="91" spans="1:15" s="194" customFormat="1" ht="30" customHeight="1">
      <c r="A91" s="177" t="s">
        <v>29</v>
      </c>
      <c r="B91" s="176" t="s">
        <v>32</v>
      </c>
      <c r="C91" s="173" t="s">
        <v>126</v>
      </c>
      <c r="D91" s="177" t="s">
        <v>269</v>
      </c>
      <c r="E91" s="31" t="s">
        <v>34</v>
      </c>
      <c r="F91" s="207" t="s">
        <v>173</v>
      </c>
      <c r="G91" s="199">
        <v>150</v>
      </c>
      <c r="H91" s="199">
        <v>130</v>
      </c>
      <c r="I91" s="204">
        <f t="shared" si="9"/>
        <v>19500</v>
      </c>
      <c r="J91" s="199" t="s">
        <v>92</v>
      </c>
      <c r="K91" s="199">
        <v>150</v>
      </c>
      <c r="L91" s="199">
        <v>130</v>
      </c>
      <c r="M91" s="204">
        <f t="shared" si="8"/>
        <v>19500</v>
      </c>
      <c r="N91" s="199" t="s">
        <v>92</v>
      </c>
      <c r="O91" s="278"/>
    </row>
    <row r="92" spans="1:15" s="194" customFormat="1" ht="30" customHeight="1">
      <c r="A92" s="177" t="s">
        <v>29</v>
      </c>
      <c r="B92" s="176" t="s">
        <v>32</v>
      </c>
      <c r="C92" s="173" t="s">
        <v>127</v>
      </c>
      <c r="D92" s="177" t="s">
        <v>217</v>
      </c>
      <c r="E92" s="31" t="s">
        <v>34</v>
      </c>
      <c r="F92" s="207" t="s">
        <v>173</v>
      </c>
      <c r="G92" s="199">
        <v>400</v>
      </c>
      <c r="H92" s="199">
        <v>60</v>
      </c>
      <c r="I92" s="204">
        <f t="shared" si="9"/>
        <v>24000</v>
      </c>
      <c r="J92" s="199" t="s">
        <v>92</v>
      </c>
      <c r="K92" s="199">
        <v>400</v>
      </c>
      <c r="L92" s="199">
        <v>60</v>
      </c>
      <c r="M92" s="204">
        <f t="shared" si="8"/>
        <v>24000</v>
      </c>
      <c r="N92" s="199" t="s">
        <v>92</v>
      </c>
      <c r="O92" s="278"/>
    </row>
    <row r="93" spans="1:15" s="194" customFormat="1" ht="30" customHeight="1">
      <c r="A93" s="177" t="s">
        <v>29</v>
      </c>
      <c r="B93" s="176" t="s">
        <v>32</v>
      </c>
      <c r="C93" s="173" t="s">
        <v>128</v>
      </c>
      <c r="D93" s="177" t="s">
        <v>243</v>
      </c>
      <c r="E93" s="31" t="s">
        <v>34</v>
      </c>
      <c r="F93" s="207" t="s">
        <v>173</v>
      </c>
      <c r="G93" s="199">
        <v>200</v>
      </c>
      <c r="H93" s="199">
        <v>10</v>
      </c>
      <c r="I93" s="204">
        <f t="shared" si="9"/>
        <v>2000</v>
      </c>
      <c r="J93" s="199" t="s">
        <v>92</v>
      </c>
      <c r="K93" s="199">
        <v>200</v>
      </c>
      <c r="L93" s="199">
        <v>10</v>
      </c>
      <c r="M93" s="204">
        <f t="shared" si="8"/>
        <v>2000</v>
      </c>
      <c r="N93" s="199" t="s">
        <v>92</v>
      </c>
      <c r="O93" s="278"/>
    </row>
    <row r="94" spans="1:15" ht="23" customHeight="1">
      <c r="A94" s="177" t="s">
        <v>29</v>
      </c>
      <c r="B94" s="173" t="s">
        <v>32</v>
      </c>
      <c r="C94" s="205" t="s">
        <v>298</v>
      </c>
      <c r="D94" s="205" t="s">
        <v>299</v>
      </c>
      <c r="E94" s="31" t="s">
        <v>34</v>
      </c>
      <c r="F94" s="207" t="s">
        <v>300</v>
      </c>
      <c r="G94" s="199">
        <v>10000</v>
      </c>
      <c r="H94" s="199">
        <v>1</v>
      </c>
      <c r="I94" s="204">
        <f t="shared" si="9"/>
        <v>10000</v>
      </c>
      <c r="J94" s="199" t="s">
        <v>92</v>
      </c>
      <c r="K94" s="199">
        <v>10000</v>
      </c>
      <c r="L94" s="199">
        <v>1</v>
      </c>
      <c r="M94" s="204">
        <f t="shared" si="8"/>
        <v>10000</v>
      </c>
      <c r="N94" s="199" t="s">
        <v>92</v>
      </c>
      <c r="O94" s="278"/>
    </row>
    <row r="95" spans="1:15" s="194" customFormat="1" ht="30" customHeight="1">
      <c r="A95" s="177" t="s">
        <v>29</v>
      </c>
      <c r="B95" s="176" t="s">
        <v>32</v>
      </c>
      <c r="C95" s="173" t="s">
        <v>135</v>
      </c>
      <c r="D95" s="177" t="s">
        <v>244</v>
      </c>
      <c r="E95" s="31" t="s">
        <v>34</v>
      </c>
      <c r="F95" s="207" t="s">
        <v>258</v>
      </c>
      <c r="G95" s="199">
        <v>800</v>
      </c>
      <c r="H95" s="199">
        <v>2</v>
      </c>
      <c r="I95" s="204">
        <f t="shared" si="9"/>
        <v>1600</v>
      </c>
      <c r="J95" s="199" t="s">
        <v>92</v>
      </c>
      <c r="K95" s="199">
        <v>800</v>
      </c>
      <c r="L95" s="199">
        <v>2</v>
      </c>
      <c r="M95" s="204">
        <f t="shared" si="8"/>
        <v>1600</v>
      </c>
      <c r="N95" s="199" t="s">
        <v>92</v>
      </c>
      <c r="O95" s="278"/>
    </row>
    <row r="96" spans="1:15" s="194" customFormat="1" ht="30" customHeight="1">
      <c r="A96" s="173" t="s">
        <v>29</v>
      </c>
      <c r="B96" s="173" t="s">
        <v>32</v>
      </c>
      <c r="C96" s="173" t="s">
        <v>277</v>
      </c>
      <c r="D96" s="177" t="s">
        <v>301</v>
      </c>
      <c r="E96" s="31" t="s">
        <v>34</v>
      </c>
      <c r="F96" s="207" t="s">
        <v>174</v>
      </c>
      <c r="G96" s="199">
        <v>120</v>
      </c>
      <c r="H96" s="199">
        <v>4</v>
      </c>
      <c r="I96" s="204">
        <f>G96*H96</f>
        <v>480</v>
      </c>
      <c r="J96" s="199" t="s">
        <v>92</v>
      </c>
      <c r="K96" s="199">
        <v>120</v>
      </c>
      <c r="L96" s="199">
        <v>4</v>
      </c>
      <c r="M96" s="204">
        <f>K96*L96</f>
        <v>480</v>
      </c>
      <c r="N96" s="199" t="s">
        <v>92</v>
      </c>
      <c r="O96" s="278"/>
    </row>
    <row r="97" spans="1:15" s="194" customFormat="1" ht="30" customHeight="1">
      <c r="A97" s="177" t="s">
        <v>29</v>
      </c>
      <c r="B97" s="176" t="s">
        <v>32</v>
      </c>
      <c r="C97" s="173" t="s">
        <v>129</v>
      </c>
      <c r="D97" s="177" t="s">
        <v>245</v>
      </c>
      <c r="E97" s="31" t="s">
        <v>34</v>
      </c>
      <c r="F97" s="207" t="s">
        <v>258</v>
      </c>
      <c r="G97" s="199">
        <v>8000</v>
      </c>
      <c r="H97" s="199">
        <v>2</v>
      </c>
      <c r="I97" s="204">
        <f t="shared" si="9"/>
        <v>16000</v>
      </c>
      <c r="J97" s="199" t="s">
        <v>92</v>
      </c>
      <c r="K97" s="199">
        <v>8000</v>
      </c>
      <c r="L97" s="199">
        <v>2</v>
      </c>
      <c r="M97" s="204">
        <f t="shared" ref="M97:M111" si="10">K97*L97</f>
        <v>16000</v>
      </c>
      <c r="N97" s="199" t="s">
        <v>92</v>
      </c>
      <c r="O97" s="278"/>
    </row>
    <row r="98" spans="1:15" s="185" customFormat="1" ht="30" customHeight="1">
      <c r="A98" s="200" t="s">
        <v>29</v>
      </c>
      <c r="B98" s="195" t="s">
        <v>32</v>
      </c>
      <c r="C98" s="197" t="s">
        <v>246</v>
      </c>
      <c r="D98" s="200" t="s">
        <v>171</v>
      </c>
      <c r="E98" s="46" t="s">
        <v>34</v>
      </c>
      <c r="F98" s="245" t="s">
        <v>257</v>
      </c>
      <c r="G98" s="199">
        <v>8000</v>
      </c>
      <c r="H98" s="199">
        <v>1</v>
      </c>
      <c r="I98" s="230">
        <f t="shared" si="9"/>
        <v>8000</v>
      </c>
      <c r="J98" s="199" t="s">
        <v>92</v>
      </c>
      <c r="K98" s="199">
        <v>8000</v>
      </c>
      <c r="L98" s="199">
        <v>1</v>
      </c>
      <c r="M98" s="230">
        <f t="shared" si="10"/>
        <v>8000</v>
      </c>
      <c r="N98" s="199" t="s">
        <v>92</v>
      </c>
      <c r="O98" s="243"/>
    </row>
    <row r="99" spans="1:15" s="194" customFormat="1" ht="30" customHeight="1">
      <c r="A99" s="177" t="s">
        <v>29</v>
      </c>
      <c r="B99" s="176" t="s">
        <v>32</v>
      </c>
      <c r="C99" s="173" t="s">
        <v>312</v>
      </c>
      <c r="D99" s="177" t="s">
        <v>247</v>
      </c>
      <c r="E99" s="31" t="s">
        <v>34</v>
      </c>
      <c r="F99" s="207" t="s">
        <v>258</v>
      </c>
      <c r="G99" s="199">
        <v>150</v>
      </c>
      <c r="H99" s="199">
        <v>6</v>
      </c>
      <c r="I99" s="204">
        <f t="shared" si="9"/>
        <v>900</v>
      </c>
      <c r="J99" s="199" t="s">
        <v>92</v>
      </c>
      <c r="K99" s="199">
        <v>150</v>
      </c>
      <c r="L99" s="199">
        <v>6</v>
      </c>
      <c r="M99" s="204">
        <f t="shared" si="10"/>
        <v>900</v>
      </c>
      <c r="N99" s="199" t="s">
        <v>92</v>
      </c>
      <c r="O99" s="278"/>
    </row>
    <row r="100" spans="1:15" s="194" customFormat="1" ht="80">
      <c r="A100" s="177" t="s">
        <v>29</v>
      </c>
      <c r="B100" s="176" t="s">
        <v>32</v>
      </c>
      <c r="C100" s="173" t="s">
        <v>248</v>
      </c>
      <c r="D100" s="278" t="s">
        <v>633</v>
      </c>
      <c r="E100" s="31" t="s">
        <v>34</v>
      </c>
      <c r="F100" s="207" t="s">
        <v>313</v>
      </c>
      <c r="G100" s="199">
        <v>80</v>
      </c>
      <c r="H100" s="199">
        <v>160</v>
      </c>
      <c r="I100" s="204">
        <f t="shared" si="9"/>
        <v>12800</v>
      </c>
      <c r="J100" s="199" t="s">
        <v>92</v>
      </c>
      <c r="K100" s="199">
        <v>80</v>
      </c>
      <c r="L100" s="199">
        <v>160</v>
      </c>
      <c r="M100" s="204">
        <f t="shared" si="10"/>
        <v>12800</v>
      </c>
      <c r="N100" s="199" t="s">
        <v>92</v>
      </c>
      <c r="O100" s="278"/>
    </row>
    <row r="101" spans="1:15" s="194" customFormat="1" ht="30" customHeight="1">
      <c r="A101" s="177" t="s">
        <v>29</v>
      </c>
      <c r="B101" s="176" t="s">
        <v>32</v>
      </c>
      <c r="C101" s="173" t="s">
        <v>250</v>
      </c>
      <c r="D101" s="177" t="s">
        <v>249</v>
      </c>
      <c r="E101" s="31" t="s">
        <v>34</v>
      </c>
      <c r="F101" s="207" t="s">
        <v>173</v>
      </c>
      <c r="G101" s="199">
        <v>800</v>
      </c>
      <c r="H101" s="199">
        <v>2</v>
      </c>
      <c r="I101" s="204">
        <f t="shared" si="9"/>
        <v>1600</v>
      </c>
      <c r="J101" s="199" t="s">
        <v>92</v>
      </c>
      <c r="K101" s="199">
        <v>800</v>
      </c>
      <c r="L101" s="199">
        <v>2</v>
      </c>
      <c r="M101" s="204">
        <f t="shared" si="10"/>
        <v>1600</v>
      </c>
      <c r="N101" s="199" t="s">
        <v>92</v>
      </c>
      <c r="O101" s="278"/>
    </row>
    <row r="102" spans="1:15" s="194" customFormat="1" ht="30" customHeight="1">
      <c r="A102" s="177" t="s">
        <v>29</v>
      </c>
      <c r="B102" s="176" t="s">
        <v>32</v>
      </c>
      <c r="C102" s="173" t="s">
        <v>252</v>
      </c>
      <c r="D102" s="177" t="s">
        <v>251</v>
      </c>
      <c r="E102" s="31" t="s">
        <v>34</v>
      </c>
      <c r="F102" s="207" t="s">
        <v>174</v>
      </c>
      <c r="G102" s="199">
        <v>200</v>
      </c>
      <c r="H102" s="199">
        <v>20</v>
      </c>
      <c r="I102" s="204">
        <f t="shared" si="9"/>
        <v>4000</v>
      </c>
      <c r="J102" s="199" t="s">
        <v>92</v>
      </c>
      <c r="K102" s="199">
        <v>200</v>
      </c>
      <c r="L102" s="199">
        <v>20</v>
      </c>
      <c r="M102" s="204">
        <f t="shared" si="10"/>
        <v>4000</v>
      </c>
      <c r="N102" s="199" t="s">
        <v>92</v>
      </c>
      <c r="O102" s="278"/>
    </row>
    <row r="103" spans="1:15" s="194" customFormat="1" ht="30" customHeight="1">
      <c r="A103" s="177" t="s">
        <v>29</v>
      </c>
      <c r="B103" s="173" t="s">
        <v>32</v>
      </c>
      <c r="C103" s="173" t="s">
        <v>254</v>
      </c>
      <c r="D103" s="177" t="s">
        <v>253</v>
      </c>
      <c r="E103" s="31" t="s">
        <v>34</v>
      </c>
      <c r="F103" s="207" t="s">
        <v>174</v>
      </c>
      <c r="G103" s="199">
        <v>2000</v>
      </c>
      <c r="H103" s="199">
        <v>3</v>
      </c>
      <c r="I103" s="204">
        <f t="shared" si="9"/>
        <v>6000</v>
      </c>
      <c r="J103" s="199" t="s">
        <v>92</v>
      </c>
      <c r="K103" s="199">
        <v>2000</v>
      </c>
      <c r="L103" s="199">
        <v>3</v>
      </c>
      <c r="M103" s="204">
        <f t="shared" si="10"/>
        <v>6000</v>
      </c>
      <c r="N103" s="199" t="s">
        <v>92</v>
      </c>
      <c r="O103" s="278"/>
    </row>
    <row r="104" spans="1:15" ht="38" customHeight="1">
      <c r="A104" s="177" t="s">
        <v>29</v>
      </c>
      <c r="B104" s="173" t="s">
        <v>32</v>
      </c>
      <c r="C104" s="205" t="s">
        <v>376</v>
      </c>
      <c r="D104" s="205" t="s">
        <v>377</v>
      </c>
      <c r="E104" s="31" t="s">
        <v>34</v>
      </c>
      <c r="F104" s="207" t="s">
        <v>367</v>
      </c>
      <c r="G104" s="199">
        <v>2000</v>
      </c>
      <c r="H104" s="199">
        <v>1</v>
      </c>
      <c r="I104" s="200">
        <f t="shared" si="9"/>
        <v>2000</v>
      </c>
      <c r="J104" s="199" t="s">
        <v>92</v>
      </c>
      <c r="K104" s="199">
        <v>2000</v>
      </c>
      <c r="L104" s="199">
        <v>1</v>
      </c>
      <c r="M104" s="200">
        <f t="shared" si="10"/>
        <v>2000</v>
      </c>
      <c r="N104" s="199" t="s">
        <v>92</v>
      </c>
      <c r="O104" s="243"/>
    </row>
    <row r="105" spans="1:15" s="185" customFormat="1" ht="111" customHeight="1">
      <c r="A105" s="200" t="s">
        <v>255</v>
      </c>
      <c r="B105" s="197" t="s">
        <v>302</v>
      </c>
      <c r="C105" s="200" t="s">
        <v>303</v>
      </c>
      <c r="D105" s="200" t="s">
        <v>605</v>
      </c>
      <c r="E105" s="46" t="s">
        <v>26</v>
      </c>
      <c r="F105" s="245" t="s">
        <v>130</v>
      </c>
      <c r="G105" s="199">
        <v>500</v>
      </c>
      <c r="H105" s="199">
        <v>15</v>
      </c>
      <c r="I105" s="200">
        <f>G105*H105</f>
        <v>7500</v>
      </c>
      <c r="J105" s="199" t="s">
        <v>92</v>
      </c>
      <c r="K105" s="199">
        <v>500</v>
      </c>
      <c r="L105" s="199">
        <v>15</v>
      </c>
      <c r="M105" s="200">
        <f>K105*L105</f>
        <v>7500</v>
      </c>
      <c r="N105" s="199" t="s">
        <v>92</v>
      </c>
      <c r="O105" s="318"/>
    </row>
    <row r="106" spans="1:15" s="185" customFormat="1" ht="29" customHeight="1">
      <c r="A106" s="200" t="s">
        <v>304</v>
      </c>
      <c r="B106" s="197" t="s">
        <v>302</v>
      </c>
      <c r="C106" s="200" t="s">
        <v>305</v>
      </c>
      <c r="D106" s="200" t="s">
        <v>606</v>
      </c>
      <c r="E106" s="46" t="s">
        <v>26</v>
      </c>
      <c r="F106" s="245" t="s">
        <v>130</v>
      </c>
      <c r="G106" s="199">
        <v>500</v>
      </c>
      <c r="H106" s="199">
        <v>15</v>
      </c>
      <c r="I106" s="200">
        <f t="shared" ref="I106:I116" si="11">G106*H106</f>
        <v>7500</v>
      </c>
      <c r="J106" s="199" t="s">
        <v>92</v>
      </c>
      <c r="K106" s="199">
        <v>500</v>
      </c>
      <c r="L106" s="199">
        <v>15</v>
      </c>
      <c r="M106" s="200">
        <f t="shared" ref="M106:M111" si="12">K106*L106</f>
        <v>7500</v>
      </c>
      <c r="N106" s="199" t="s">
        <v>92</v>
      </c>
      <c r="O106" s="319"/>
    </row>
    <row r="107" spans="1:15" s="185" customFormat="1" ht="29" customHeight="1">
      <c r="A107" s="200" t="s">
        <v>304</v>
      </c>
      <c r="B107" s="197" t="s">
        <v>302</v>
      </c>
      <c r="C107" s="200" t="s">
        <v>306</v>
      </c>
      <c r="D107" s="200" t="s">
        <v>609</v>
      </c>
      <c r="E107" s="46" t="s">
        <v>26</v>
      </c>
      <c r="F107" s="245" t="s">
        <v>130</v>
      </c>
      <c r="G107" s="199">
        <v>500</v>
      </c>
      <c r="H107" s="199">
        <v>10</v>
      </c>
      <c r="I107" s="200">
        <f t="shared" si="11"/>
        <v>5000</v>
      </c>
      <c r="J107" s="199" t="s">
        <v>92</v>
      </c>
      <c r="K107" s="199">
        <v>500</v>
      </c>
      <c r="L107" s="199">
        <v>10</v>
      </c>
      <c r="M107" s="200">
        <f t="shared" si="12"/>
        <v>5000</v>
      </c>
      <c r="N107" s="199" t="s">
        <v>92</v>
      </c>
      <c r="O107" s="320"/>
    </row>
    <row r="108" spans="1:15" s="185" customFormat="1">
      <c r="A108" s="200" t="s">
        <v>304</v>
      </c>
      <c r="B108" s="197" t="s">
        <v>302</v>
      </c>
      <c r="C108" s="200" t="s">
        <v>307</v>
      </c>
      <c r="D108" s="200" t="s">
        <v>607</v>
      </c>
      <c r="E108" s="46" t="s">
        <v>26</v>
      </c>
      <c r="F108" s="245" t="s">
        <v>130</v>
      </c>
      <c r="G108" s="199">
        <v>300</v>
      </c>
      <c r="H108" s="199">
        <v>160</v>
      </c>
      <c r="I108" s="200">
        <f>G108*H108</f>
        <v>48000</v>
      </c>
      <c r="J108" s="199" t="s">
        <v>92</v>
      </c>
      <c r="K108" s="199">
        <v>300</v>
      </c>
      <c r="L108" s="199">
        <v>160</v>
      </c>
      <c r="M108" s="200">
        <f>K108*L108</f>
        <v>48000</v>
      </c>
      <c r="N108" s="199" t="s">
        <v>92</v>
      </c>
      <c r="O108" s="243"/>
    </row>
    <row r="109" spans="1:15" s="194" customFormat="1" ht="30" customHeight="1">
      <c r="A109" s="177" t="s">
        <v>255</v>
      </c>
      <c r="B109" s="173" t="s">
        <v>302</v>
      </c>
      <c r="C109" s="173" t="s">
        <v>132</v>
      </c>
      <c r="D109" s="209" t="s">
        <v>378</v>
      </c>
      <c r="E109" s="31" t="s">
        <v>26</v>
      </c>
      <c r="F109" s="207" t="s">
        <v>136</v>
      </c>
      <c r="G109" s="199">
        <v>1500</v>
      </c>
      <c r="H109" s="199">
        <v>16</v>
      </c>
      <c r="I109" s="204">
        <f t="shared" si="11"/>
        <v>24000</v>
      </c>
      <c r="J109" s="199" t="s">
        <v>92</v>
      </c>
      <c r="K109" s="199">
        <v>1500</v>
      </c>
      <c r="L109" s="199">
        <v>16</v>
      </c>
      <c r="M109" s="204">
        <f t="shared" ref="M109:M113" si="13">K109*L109</f>
        <v>24000</v>
      </c>
      <c r="N109" s="199" t="s">
        <v>92</v>
      </c>
      <c r="O109" s="278"/>
    </row>
    <row r="110" spans="1:15" s="194" customFormat="1" ht="30" customHeight="1">
      <c r="A110" s="177" t="s">
        <v>255</v>
      </c>
      <c r="B110" s="173" t="s">
        <v>302</v>
      </c>
      <c r="C110" s="173" t="s">
        <v>132</v>
      </c>
      <c r="D110" s="209" t="s">
        <v>379</v>
      </c>
      <c r="E110" s="31" t="s">
        <v>26</v>
      </c>
      <c r="F110" s="207" t="s">
        <v>136</v>
      </c>
      <c r="G110" s="199">
        <v>145</v>
      </c>
      <c r="H110" s="199">
        <v>80</v>
      </c>
      <c r="I110" s="204">
        <f t="shared" si="11"/>
        <v>11600</v>
      </c>
      <c r="J110" s="199" t="s">
        <v>92</v>
      </c>
      <c r="K110" s="199">
        <v>145</v>
      </c>
      <c r="L110" s="199">
        <v>80</v>
      </c>
      <c r="M110" s="204">
        <f t="shared" si="13"/>
        <v>11600</v>
      </c>
      <c r="N110" s="199" t="s">
        <v>92</v>
      </c>
      <c r="O110" s="278"/>
    </row>
    <row r="111" spans="1:15" s="194" customFormat="1" ht="30" customHeight="1">
      <c r="A111" s="177" t="s">
        <v>255</v>
      </c>
      <c r="B111" s="173" t="s">
        <v>302</v>
      </c>
      <c r="C111" s="173" t="s">
        <v>134</v>
      </c>
      <c r="D111" s="209" t="s">
        <v>545</v>
      </c>
      <c r="E111" s="31" t="s">
        <v>26</v>
      </c>
      <c r="F111" s="207" t="s">
        <v>111</v>
      </c>
      <c r="G111" s="199">
        <v>4000</v>
      </c>
      <c r="H111" s="199">
        <v>10</v>
      </c>
      <c r="I111" s="204">
        <f t="shared" si="11"/>
        <v>40000</v>
      </c>
      <c r="J111" s="199" t="s">
        <v>92</v>
      </c>
      <c r="K111" s="199">
        <v>4000</v>
      </c>
      <c r="L111" s="199">
        <v>10</v>
      </c>
      <c r="M111" s="204">
        <f t="shared" si="13"/>
        <v>40000</v>
      </c>
      <c r="N111" s="199" t="s">
        <v>92</v>
      </c>
      <c r="O111" s="278"/>
    </row>
    <row r="112" spans="1:15" s="194" customFormat="1" ht="30" customHeight="1">
      <c r="A112" s="177" t="s">
        <v>46</v>
      </c>
      <c r="B112" s="174" t="s">
        <v>478</v>
      </c>
      <c r="C112" s="173" t="s">
        <v>383</v>
      </c>
      <c r="D112" s="201" t="s">
        <v>385</v>
      </c>
      <c r="E112" s="31" t="s">
        <v>31</v>
      </c>
      <c r="F112" s="202" t="s">
        <v>94</v>
      </c>
      <c r="G112" s="199">
        <v>20000</v>
      </c>
      <c r="H112" s="199">
        <v>1</v>
      </c>
      <c r="I112" s="204">
        <f t="shared" si="11"/>
        <v>20000</v>
      </c>
      <c r="J112" s="199" t="s">
        <v>92</v>
      </c>
      <c r="K112" s="199">
        <v>20000</v>
      </c>
      <c r="L112" s="199">
        <v>1</v>
      </c>
      <c r="M112" s="204">
        <f t="shared" si="13"/>
        <v>20000</v>
      </c>
      <c r="N112" s="199" t="s">
        <v>92</v>
      </c>
      <c r="O112" s="278"/>
    </row>
    <row r="113" spans="1:15" s="194" customFormat="1" ht="30" customHeight="1">
      <c r="A113" s="177" t="s">
        <v>46</v>
      </c>
      <c r="B113" s="174" t="s">
        <v>479</v>
      </c>
      <c r="C113" s="173" t="s">
        <v>480</v>
      </c>
      <c r="D113" s="209" t="s">
        <v>481</v>
      </c>
      <c r="E113" s="31" t="s">
        <v>26</v>
      </c>
      <c r="F113" s="202" t="s">
        <v>403</v>
      </c>
      <c r="G113" s="199">
        <v>25000</v>
      </c>
      <c r="H113" s="199">
        <v>1</v>
      </c>
      <c r="I113" s="204">
        <f t="shared" si="11"/>
        <v>25000</v>
      </c>
      <c r="J113" s="199" t="s">
        <v>92</v>
      </c>
      <c r="K113" s="199">
        <v>25000</v>
      </c>
      <c r="L113" s="199">
        <v>1</v>
      </c>
      <c r="M113" s="204">
        <f t="shared" si="13"/>
        <v>25000</v>
      </c>
      <c r="N113" s="199" t="s">
        <v>92</v>
      </c>
      <c r="O113" s="278"/>
    </row>
    <row r="114" spans="1:15" s="185" customFormat="1" ht="24" customHeight="1">
      <c r="A114" s="177" t="s">
        <v>46</v>
      </c>
      <c r="B114" s="174" t="s">
        <v>387</v>
      </c>
      <c r="C114" s="173" t="s">
        <v>390</v>
      </c>
      <c r="D114" s="201" t="s">
        <v>391</v>
      </c>
      <c r="E114" s="31" t="s">
        <v>31</v>
      </c>
      <c r="F114" s="202" t="s">
        <v>94</v>
      </c>
      <c r="G114" s="199">
        <v>8000</v>
      </c>
      <c r="H114" s="199">
        <v>1</v>
      </c>
      <c r="I114" s="200">
        <f>G114*H114</f>
        <v>8000</v>
      </c>
      <c r="J114" s="199" t="s">
        <v>92</v>
      </c>
      <c r="K114" s="199">
        <v>8000</v>
      </c>
      <c r="L114" s="199">
        <v>1</v>
      </c>
      <c r="M114" s="200">
        <f>K114*L114</f>
        <v>8000</v>
      </c>
      <c r="N114" s="199" t="s">
        <v>92</v>
      </c>
      <c r="O114" s="243"/>
    </row>
    <row r="115" spans="1:15" s="194" customFormat="1" ht="30" customHeight="1">
      <c r="A115" s="177" t="s">
        <v>46</v>
      </c>
      <c r="B115" s="174" t="s">
        <v>137</v>
      </c>
      <c r="C115" s="173" t="s">
        <v>212</v>
      </c>
      <c r="D115" s="201" t="s">
        <v>381</v>
      </c>
      <c r="E115" s="31" t="s">
        <v>31</v>
      </c>
      <c r="F115" s="202" t="s">
        <v>94</v>
      </c>
      <c r="G115" s="199">
        <v>15000</v>
      </c>
      <c r="H115" s="199">
        <v>1</v>
      </c>
      <c r="I115" s="204">
        <f t="shared" si="11"/>
        <v>15000</v>
      </c>
      <c r="J115" s="199" t="s">
        <v>92</v>
      </c>
      <c r="K115" s="199">
        <v>15000</v>
      </c>
      <c r="L115" s="199">
        <v>1</v>
      </c>
      <c r="M115" s="204">
        <f t="shared" ref="M115:M119" si="14">K115*L115</f>
        <v>15000</v>
      </c>
      <c r="N115" s="199" t="s">
        <v>92</v>
      </c>
      <c r="O115" s="278"/>
    </row>
    <row r="116" spans="1:15" s="194" customFormat="1" ht="30" customHeight="1">
      <c r="A116" s="177" t="s">
        <v>46</v>
      </c>
      <c r="B116" s="31" t="s">
        <v>137</v>
      </c>
      <c r="C116" s="173" t="s">
        <v>212</v>
      </c>
      <c r="D116" s="201" t="s">
        <v>380</v>
      </c>
      <c r="E116" s="31" t="s">
        <v>31</v>
      </c>
      <c r="F116" s="202" t="s">
        <v>94</v>
      </c>
      <c r="G116" s="199">
        <v>2500</v>
      </c>
      <c r="H116" s="199">
        <v>2</v>
      </c>
      <c r="I116" s="204">
        <f t="shared" si="11"/>
        <v>5000</v>
      </c>
      <c r="J116" s="199" t="s">
        <v>92</v>
      </c>
      <c r="K116" s="199">
        <v>2500</v>
      </c>
      <c r="L116" s="199">
        <v>2</v>
      </c>
      <c r="M116" s="204">
        <f t="shared" si="14"/>
        <v>5000</v>
      </c>
      <c r="N116" s="199" t="s">
        <v>92</v>
      </c>
      <c r="O116" s="278"/>
    </row>
    <row r="117" spans="1:15" s="194" customFormat="1" ht="30" customHeight="1">
      <c r="A117" s="381" t="s">
        <v>46</v>
      </c>
      <c r="B117" s="399" t="s">
        <v>137</v>
      </c>
      <c r="C117" s="384" t="s">
        <v>212</v>
      </c>
      <c r="D117" s="397" t="s">
        <v>770</v>
      </c>
      <c r="E117" s="394" t="s">
        <v>31</v>
      </c>
      <c r="F117" s="398" t="s">
        <v>94</v>
      </c>
      <c r="G117" s="386"/>
      <c r="H117" s="386"/>
      <c r="I117" s="386"/>
      <c r="J117" s="386"/>
      <c r="K117" s="386">
        <v>350</v>
      </c>
      <c r="L117" s="386">
        <v>5</v>
      </c>
      <c r="M117" s="386">
        <f t="shared" si="14"/>
        <v>1750</v>
      </c>
      <c r="N117" s="386" t="s">
        <v>771</v>
      </c>
      <c r="O117" s="278"/>
    </row>
    <row r="118" spans="1:15" s="194" customFormat="1" ht="30" customHeight="1">
      <c r="A118" s="381" t="s">
        <v>46</v>
      </c>
      <c r="B118" s="399" t="s">
        <v>137</v>
      </c>
      <c r="C118" s="384" t="s">
        <v>212</v>
      </c>
      <c r="D118" s="397" t="s">
        <v>796</v>
      </c>
      <c r="E118" s="394" t="s">
        <v>31</v>
      </c>
      <c r="F118" s="398" t="s">
        <v>94</v>
      </c>
      <c r="G118" s="386"/>
      <c r="H118" s="386"/>
      <c r="I118" s="386"/>
      <c r="J118" s="386"/>
      <c r="K118" s="386">
        <v>100</v>
      </c>
      <c r="L118" s="386">
        <v>11</v>
      </c>
      <c r="M118" s="386">
        <f t="shared" si="14"/>
        <v>1100</v>
      </c>
      <c r="N118" s="386" t="s">
        <v>771</v>
      </c>
      <c r="O118" s="278"/>
    </row>
    <row r="119" spans="1:15" s="194" customFormat="1" ht="30" customHeight="1">
      <c r="A119" s="381" t="s">
        <v>46</v>
      </c>
      <c r="B119" s="399" t="s">
        <v>137</v>
      </c>
      <c r="C119" s="400" t="s">
        <v>772</v>
      </c>
      <c r="D119" s="397" t="s">
        <v>773</v>
      </c>
      <c r="E119" s="394" t="s">
        <v>31</v>
      </c>
      <c r="F119" s="398" t="s">
        <v>94</v>
      </c>
      <c r="G119" s="386"/>
      <c r="H119" s="386"/>
      <c r="I119" s="386"/>
      <c r="J119" s="386"/>
      <c r="K119" s="386">
        <v>65</v>
      </c>
      <c r="L119" s="386">
        <v>30</v>
      </c>
      <c r="M119" s="386">
        <f t="shared" si="14"/>
        <v>1950</v>
      </c>
      <c r="N119" s="386" t="s">
        <v>771</v>
      </c>
      <c r="O119" s="278"/>
    </row>
    <row r="120" spans="1:15" s="194" customFormat="1" ht="30" customHeight="1">
      <c r="A120" s="200" t="s">
        <v>393</v>
      </c>
      <c r="B120" s="312" t="s">
        <v>638</v>
      </c>
      <c r="C120" s="227" t="s">
        <v>635</v>
      </c>
      <c r="D120" s="228"/>
      <c r="E120" s="46" t="s">
        <v>22</v>
      </c>
      <c r="F120" s="202" t="s">
        <v>442</v>
      </c>
      <c r="G120" s="199">
        <v>240</v>
      </c>
      <c r="H120" s="199">
        <v>6</v>
      </c>
      <c r="I120" s="230">
        <f>H120*G120</f>
        <v>1440</v>
      </c>
      <c r="J120" s="199" t="s">
        <v>92</v>
      </c>
      <c r="K120" s="199">
        <v>240</v>
      </c>
      <c r="L120" s="199">
        <v>6</v>
      </c>
      <c r="M120" s="230">
        <f>L120*K120</f>
        <v>1440</v>
      </c>
      <c r="N120" s="199" t="s">
        <v>92</v>
      </c>
      <c r="O120" s="243"/>
    </row>
    <row r="121" spans="1:15" s="194" customFormat="1" ht="30" customHeight="1">
      <c r="A121" s="200" t="s">
        <v>393</v>
      </c>
      <c r="B121" s="313"/>
      <c r="C121" s="227" t="s">
        <v>636</v>
      </c>
      <c r="D121" s="228" t="s">
        <v>672</v>
      </c>
      <c r="E121" s="46" t="s">
        <v>22</v>
      </c>
      <c r="F121" s="202" t="s">
        <v>585</v>
      </c>
      <c r="G121" s="199">
        <v>3</v>
      </c>
      <c r="H121" s="199">
        <v>150</v>
      </c>
      <c r="I121" s="230">
        <f t="shared" ref="I121:I164" si="15">H121*G121</f>
        <v>450</v>
      </c>
      <c r="J121" s="199" t="s">
        <v>92</v>
      </c>
      <c r="K121" s="199">
        <v>3</v>
      </c>
      <c r="L121" s="199">
        <v>150</v>
      </c>
      <c r="M121" s="230">
        <f t="shared" ref="M121:M184" si="16">L121*K121</f>
        <v>450</v>
      </c>
      <c r="N121" s="199" t="s">
        <v>92</v>
      </c>
      <c r="O121" s="243"/>
    </row>
    <row r="122" spans="1:15" s="194" customFormat="1" ht="30" customHeight="1">
      <c r="A122" s="200" t="s">
        <v>393</v>
      </c>
      <c r="B122" s="313"/>
      <c r="C122" s="227" t="s">
        <v>637</v>
      </c>
      <c r="D122" s="228" t="s">
        <v>673</v>
      </c>
      <c r="E122" s="46" t="s">
        <v>22</v>
      </c>
      <c r="F122" s="202" t="s">
        <v>441</v>
      </c>
      <c r="G122" s="199">
        <v>35</v>
      </c>
      <c r="H122" s="199">
        <v>30</v>
      </c>
      <c r="I122" s="230">
        <f t="shared" si="15"/>
        <v>1050</v>
      </c>
      <c r="J122" s="199" t="s">
        <v>92</v>
      </c>
      <c r="K122" s="199">
        <v>35</v>
      </c>
      <c r="L122" s="199">
        <v>30</v>
      </c>
      <c r="M122" s="230">
        <f t="shared" si="16"/>
        <v>1050</v>
      </c>
      <c r="N122" s="199" t="s">
        <v>92</v>
      </c>
      <c r="O122" s="243"/>
    </row>
    <row r="123" spans="1:15" s="194" customFormat="1" ht="30" customHeight="1">
      <c r="A123" s="200" t="s">
        <v>393</v>
      </c>
      <c r="B123" s="313"/>
      <c r="C123" s="227" t="s">
        <v>579</v>
      </c>
      <c r="D123" s="228" t="s">
        <v>674</v>
      </c>
      <c r="E123" s="46" t="s">
        <v>22</v>
      </c>
      <c r="F123" s="202" t="s">
        <v>61</v>
      </c>
      <c r="G123" s="199">
        <v>45</v>
      </c>
      <c r="H123" s="199">
        <v>10</v>
      </c>
      <c r="I123" s="230">
        <f t="shared" si="15"/>
        <v>450</v>
      </c>
      <c r="J123" s="199" t="s">
        <v>92</v>
      </c>
      <c r="K123" s="199">
        <v>45</v>
      </c>
      <c r="L123" s="199">
        <v>10</v>
      </c>
      <c r="M123" s="230">
        <f t="shared" si="16"/>
        <v>450</v>
      </c>
      <c r="N123" s="199" t="s">
        <v>92</v>
      </c>
      <c r="O123" s="243"/>
    </row>
    <row r="124" spans="1:15" s="194" customFormat="1" ht="30" customHeight="1">
      <c r="A124" s="200" t="s">
        <v>393</v>
      </c>
      <c r="B124" s="313"/>
      <c r="C124" s="227" t="s">
        <v>586</v>
      </c>
      <c r="D124" s="228"/>
      <c r="E124" s="46" t="s">
        <v>22</v>
      </c>
      <c r="F124" s="202" t="s">
        <v>61</v>
      </c>
      <c r="G124" s="199">
        <v>50</v>
      </c>
      <c r="H124" s="199">
        <v>6</v>
      </c>
      <c r="I124" s="230">
        <f t="shared" si="15"/>
        <v>300</v>
      </c>
      <c r="J124" s="199" t="s">
        <v>92</v>
      </c>
      <c r="K124" s="199">
        <v>50</v>
      </c>
      <c r="L124" s="199">
        <v>6</v>
      </c>
      <c r="M124" s="230">
        <f t="shared" si="16"/>
        <v>300</v>
      </c>
      <c r="N124" s="199" t="s">
        <v>92</v>
      </c>
      <c r="O124" s="243"/>
    </row>
    <row r="125" spans="1:15" s="194" customFormat="1" ht="30" customHeight="1">
      <c r="A125" s="200" t="s">
        <v>393</v>
      </c>
      <c r="B125" s="313"/>
      <c r="C125" s="227" t="s">
        <v>580</v>
      </c>
      <c r="D125" s="228"/>
      <c r="E125" s="46" t="s">
        <v>22</v>
      </c>
      <c r="F125" s="202" t="s">
        <v>61</v>
      </c>
      <c r="G125" s="199">
        <v>308</v>
      </c>
      <c r="H125" s="199">
        <v>1</v>
      </c>
      <c r="I125" s="230">
        <f t="shared" si="15"/>
        <v>308</v>
      </c>
      <c r="J125" s="199" t="s">
        <v>92</v>
      </c>
      <c r="K125" s="199">
        <v>308</v>
      </c>
      <c r="L125" s="199">
        <v>1</v>
      </c>
      <c r="M125" s="230">
        <f t="shared" si="16"/>
        <v>308</v>
      </c>
      <c r="N125" s="199" t="s">
        <v>92</v>
      </c>
      <c r="O125" s="243"/>
    </row>
    <row r="126" spans="1:15" s="194" customFormat="1" ht="30" customHeight="1">
      <c r="A126" s="200" t="s">
        <v>393</v>
      </c>
      <c r="B126" s="313"/>
      <c r="C126" s="227" t="s">
        <v>581</v>
      </c>
      <c r="D126" s="228"/>
      <c r="E126" s="46" t="s">
        <v>22</v>
      </c>
      <c r="F126" s="202" t="s">
        <v>61</v>
      </c>
      <c r="G126" s="199">
        <v>100</v>
      </c>
      <c r="H126" s="199">
        <v>1</v>
      </c>
      <c r="I126" s="230">
        <f t="shared" si="15"/>
        <v>100</v>
      </c>
      <c r="J126" s="199" t="s">
        <v>92</v>
      </c>
      <c r="K126" s="199">
        <v>100</v>
      </c>
      <c r="L126" s="199">
        <v>1</v>
      </c>
      <c r="M126" s="230">
        <f t="shared" si="16"/>
        <v>100</v>
      </c>
      <c r="N126" s="199" t="s">
        <v>92</v>
      </c>
      <c r="O126" s="243"/>
    </row>
    <row r="127" spans="1:15" s="194" customFormat="1" ht="30" customHeight="1">
      <c r="A127" s="200" t="s">
        <v>393</v>
      </c>
      <c r="B127" s="313"/>
      <c r="C127" s="227" t="s">
        <v>582</v>
      </c>
      <c r="D127" s="228" t="s">
        <v>675</v>
      </c>
      <c r="E127" s="46" t="s">
        <v>22</v>
      </c>
      <c r="F127" s="202" t="s">
        <v>676</v>
      </c>
      <c r="G127" s="199">
        <v>1000</v>
      </c>
      <c r="H127" s="199">
        <v>2</v>
      </c>
      <c r="I127" s="230">
        <f t="shared" si="15"/>
        <v>2000</v>
      </c>
      <c r="J127" s="199" t="s">
        <v>92</v>
      </c>
      <c r="K127" s="199">
        <v>1000</v>
      </c>
      <c r="L127" s="199">
        <v>2</v>
      </c>
      <c r="M127" s="230">
        <f t="shared" si="16"/>
        <v>2000</v>
      </c>
      <c r="N127" s="199" t="s">
        <v>92</v>
      </c>
      <c r="O127" s="243"/>
    </row>
    <row r="128" spans="1:15" s="194" customFormat="1" ht="30" customHeight="1">
      <c r="A128" s="200" t="s">
        <v>393</v>
      </c>
      <c r="B128" s="313"/>
      <c r="C128" s="227" t="s">
        <v>583</v>
      </c>
      <c r="D128" s="228" t="s">
        <v>675</v>
      </c>
      <c r="E128" s="46" t="s">
        <v>22</v>
      </c>
      <c r="F128" s="202" t="s">
        <v>676</v>
      </c>
      <c r="G128" s="199">
        <v>800</v>
      </c>
      <c r="H128" s="199">
        <v>2</v>
      </c>
      <c r="I128" s="230">
        <f t="shared" si="15"/>
        <v>1600</v>
      </c>
      <c r="J128" s="199" t="s">
        <v>92</v>
      </c>
      <c r="K128" s="199">
        <v>800</v>
      </c>
      <c r="L128" s="199">
        <v>2</v>
      </c>
      <c r="M128" s="230">
        <f t="shared" si="16"/>
        <v>1600</v>
      </c>
      <c r="N128" s="199" t="s">
        <v>92</v>
      </c>
      <c r="O128" s="243"/>
    </row>
    <row r="129" spans="1:15" s="194" customFormat="1" ht="30" customHeight="1">
      <c r="A129" s="200" t="s">
        <v>393</v>
      </c>
      <c r="B129" s="314"/>
      <c r="C129" s="227" t="s">
        <v>584</v>
      </c>
      <c r="D129" s="228" t="s">
        <v>677</v>
      </c>
      <c r="E129" s="46" t="s">
        <v>22</v>
      </c>
      <c r="F129" s="202" t="s">
        <v>676</v>
      </c>
      <c r="G129" s="199">
        <v>500</v>
      </c>
      <c r="H129" s="199">
        <v>4</v>
      </c>
      <c r="I129" s="230">
        <f t="shared" si="15"/>
        <v>2000</v>
      </c>
      <c r="J129" s="199" t="s">
        <v>92</v>
      </c>
      <c r="K129" s="199">
        <v>500</v>
      </c>
      <c r="L129" s="199">
        <v>4</v>
      </c>
      <c r="M129" s="230">
        <f t="shared" si="16"/>
        <v>2000</v>
      </c>
      <c r="N129" s="199" t="s">
        <v>92</v>
      </c>
      <c r="O129" s="243"/>
    </row>
    <row r="130" spans="1:15" s="194" customFormat="1" ht="30" customHeight="1">
      <c r="A130" s="200" t="s">
        <v>393</v>
      </c>
      <c r="B130" s="312" t="s">
        <v>641</v>
      </c>
      <c r="C130" s="227" t="s">
        <v>639</v>
      </c>
      <c r="D130" s="228"/>
      <c r="E130" s="46" t="s">
        <v>22</v>
      </c>
      <c r="F130" s="202" t="s">
        <v>74</v>
      </c>
      <c r="G130" s="199">
        <v>400</v>
      </c>
      <c r="H130" s="199">
        <v>7</v>
      </c>
      <c r="I130" s="230">
        <f t="shared" si="15"/>
        <v>2800</v>
      </c>
      <c r="J130" s="199" t="s">
        <v>92</v>
      </c>
      <c r="K130" s="199">
        <v>400</v>
      </c>
      <c r="L130" s="199">
        <v>7</v>
      </c>
      <c r="M130" s="230">
        <f t="shared" si="16"/>
        <v>2800</v>
      </c>
      <c r="N130" s="199" t="s">
        <v>92</v>
      </c>
      <c r="O130" s="177"/>
    </row>
    <row r="131" spans="1:15" s="194" customFormat="1" ht="30" customHeight="1">
      <c r="A131" s="200" t="s">
        <v>393</v>
      </c>
      <c r="B131" s="313"/>
      <c r="C131" s="227" t="s">
        <v>640</v>
      </c>
      <c r="D131" s="228"/>
      <c r="E131" s="46" t="s">
        <v>22</v>
      </c>
      <c r="F131" s="202" t="s">
        <v>74</v>
      </c>
      <c r="G131" s="199">
        <v>80</v>
      </c>
      <c r="H131" s="199">
        <v>30</v>
      </c>
      <c r="I131" s="230">
        <f t="shared" si="15"/>
        <v>2400</v>
      </c>
      <c r="J131" s="199" t="s">
        <v>92</v>
      </c>
      <c r="K131" s="199">
        <v>80</v>
      </c>
      <c r="L131" s="199">
        <v>30</v>
      </c>
      <c r="M131" s="230">
        <f t="shared" si="16"/>
        <v>2400</v>
      </c>
      <c r="N131" s="199" t="s">
        <v>92</v>
      </c>
      <c r="O131" s="177"/>
    </row>
    <row r="132" spans="1:15" s="194" customFormat="1" ht="30" customHeight="1">
      <c r="A132" s="200" t="s">
        <v>393</v>
      </c>
      <c r="B132" s="313"/>
      <c r="C132" s="227" t="s">
        <v>579</v>
      </c>
      <c r="D132" s="228"/>
      <c r="E132" s="46" t="s">
        <v>22</v>
      </c>
      <c r="F132" s="229" t="s">
        <v>61</v>
      </c>
      <c r="G132" s="199">
        <v>45</v>
      </c>
      <c r="H132" s="199">
        <v>10</v>
      </c>
      <c r="I132" s="230">
        <f t="shared" si="15"/>
        <v>450</v>
      </c>
      <c r="J132" s="199" t="s">
        <v>92</v>
      </c>
      <c r="K132" s="199">
        <v>45</v>
      </c>
      <c r="L132" s="199">
        <v>10</v>
      </c>
      <c r="M132" s="230">
        <f t="shared" si="16"/>
        <v>450</v>
      </c>
      <c r="N132" s="199" t="s">
        <v>92</v>
      </c>
      <c r="O132" s="177"/>
    </row>
    <row r="133" spans="1:15" s="194" customFormat="1" ht="30" customHeight="1">
      <c r="A133" s="200" t="s">
        <v>393</v>
      </c>
      <c r="B133" s="313"/>
      <c r="C133" s="227" t="s">
        <v>586</v>
      </c>
      <c r="D133" s="228"/>
      <c r="E133" s="46" t="s">
        <v>22</v>
      </c>
      <c r="F133" s="229" t="s">
        <v>61</v>
      </c>
      <c r="G133" s="199">
        <v>50</v>
      </c>
      <c r="H133" s="199">
        <v>6</v>
      </c>
      <c r="I133" s="230">
        <f t="shared" si="15"/>
        <v>300</v>
      </c>
      <c r="J133" s="199" t="s">
        <v>92</v>
      </c>
      <c r="K133" s="199">
        <v>50</v>
      </c>
      <c r="L133" s="199">
        <v>6</v>
      </c>
      <c r="M133" s="230">
        <f t="shared" si="16"/>
        <v>300</v>
      </c>
      <c r="N133" s="199" t="s">
        <v>92</v>
      </c>
      <c r="O133" s="243"/>
    </row>
    <row r="134" spans="1:15" s="194" customFormat="1" ht="30" customHeight="1">
      <c r="A134" s="200" t="s">
        <v>393</v>
      </c>
      <c r="B134" s="313"/>
      <c r="C134" s="227" t="s">
        <v>580</v>
      </c>
      <c r="D134" s="228"/>
      <c r="E134" s="46" t="s">
        <v>22</v>
      </c>
      <c r="F134" s="229" t="s">
        <v>61</v>
      </c>
      <c r="G134" s="199">
        <v>308</v>
      </c>
      <c r="H134" s="199">
        <v>1</v>
      </c>
      <c r="I134" s="230">
        <f t="shared" si="15"/>
        <v>308</v>
      </c>
      <c r="J134" s="199" t="s">
        <v>92</v>
      </c>
      <c r="K134" s="199">
        <v>308</v>
      </c>
      <c r="L134" s="199">
        <v>1</v>
      </c>
      <c r="M134" s="230">
        <f t="shared" si="16"/>
        <v>308</v>
      </c>
      <c r="N134" s="199" t="s">
        <v>92</v>
      </c>
      <c r="O134" s="243"/>
    </row>
    <row r="135" spans="1:15" s="194" customFormat="1" ht="30" customHeight="1">
      <c r="A135" s="200" t="s">
        <v>393</v>
      </c>
      <c r="B135" s="313"/>
      <c r="C135" s="227" t="s">
        <v>581</v>
      </c>
      <c r="D135" s="228"/>
      <c r="E135" s="46" t="s">
        <v>22</v>
      </c>
      <c r="F135" s="229" t="s">
        <v>61</v>
      </c>
      <c r="G135" s="199">
        <v>100</v>
      </c>
      <c r="H135" s="199">
        <v>1</v>
      </c>
      <c r="I135" s="230">
        <f t="shared" si="15"/>
        <v>100</v>
      </c>
      <c r="J135" s="199" t="s">
        <v>92</v>
      </c>
      <c r="K135" s="199">
        <v>100</v>
      </c>
      <c r="L135" s="199">
        <v>1</v>
      </c>
      <c r="M135" s="230">
        <f t="shared" si="16"/>
        <v>100</v>
      </c>
      <c r="N135" s="199" t="s">
        <v>92</v>
      </c>
      <c r="O135" s="243"/>
    </row>
    <row r="136" spans="1:15" s="194" customFormat="1" ht="30" customHeight="1">
      <c r="A136" s="200" t="s">
        <v>393</v>
      </c>
      <c r="B136" s="313"/>
      <c r="C136" s="227" t="s">
        <v>582</v>
      </c>
      <c r="D136" s="228" t="s">
        <v>678</v>
      </c>
      <c r="E136" s="46" t="s">
        <v>22</v>
      </c>
      <c r="F136" s="229" t="s">
        <v>676</v>
      </c>
      <c r="G136" s="199">
        <v>1000</v>
      </c>
      <c r="H136" s="199">
        <v>2</v>
      </c>
      <c r="I136" s="230">
        <f t="shared" si="15"/>
        <v>2000</v>
      </c>
      <c r="J136" s="199" t="s">
        <v>92</v>
      </c>
      <c r="K136" s="199">
        <v>1000</v>
      </c>
      <c r="L136" s="199">
        <v>2</v>
      </c>
      <c r="M136" s="230">
        <f t="shared" si="16"/>
        <v>2000</v>
      </c>
      <c r="N136" s="199" t="s">
        <v>92</v>
      </c>
      <c r="O136" s="243"/>
    </row>
    <row r="137" spans="1:15" s="194" customFormat="1" ht="30" customHeight="1">
      <c r="A137" s="200" t="s">
        <v>393</v>
      </c>
      <c r="B137" s="313"/>
      <c r="C137" s="227" t="s">
        <v>583</v>
      </c>
      <c r="D137" s="228" t="s">
        <v>679</v>
      </c>
      <c r="E137" s="46" t="s">
        <v>22</v>
      </c>
      <c r="F137" s="229" t="s">
        <v>676</v>
      </c>
      <c r="G137" s="199">
        <v>800</v>
      </c>
      <c r="H137" s="199">
        <v>6</v>
      </c>
      <c r="I137" s="230">
        <f t="shared" si="15"/>
        <v>4800</v>
      </c>
      <c r="J137" s="199" t="s">
        <v>92</v>
      </c>
      <c r="K137" s="199">
        <v>800</v>
      </c>
      <c r="L137" s="199">
        <v>6</v>
      </c>
      <c r="M137" s="230">
        <f t="shared" si="16"/>
        <v>4800</v>
      </c>
      <c r="N137" s="199" t="s">
        <v>92</v>
      </c>
      <c r="O137" s="243"/>
    </row>
    <row r="138" spans="1:15" s="194" customFormat="1" ht="30" customHeight="1">
      <c r="A138" s="200" t="s">
        <v>393</v>
      </c>
      <c r="B138" s="314"/>
      <c r="C138" s="227" t="s">
        <v>584</v>
      </c>
      <c r="D138" s="228" t="s">
        <v>680</v>
      </c>
      <c r="E138" s="46" t="s">
        <v>22</v>
      </c>
      <c r="F138" s="229" t="s">
        <v>676</v>
      </c>
      <c r="G138" s="199">
        <v>500</v>
      </c>
      <c r="H138" s="199">
        <v>12</v>
      </c>
      <c r="I138" s="230">
        <f t="shared" si="15"/>
        <v>6000</v>
      </c>
      <c r="J138" s="199" t="s">
        <v>92</v>
      </c>
      <c r="K138" s="199">
        <v>500</v>
      </c>
      <c r="L138" s="199">
        <v>12</v>
      </c>
      <c r="M138" s="230">
        <f t="shared" si="16"/>
        <v>6000</v>
      </c>
      <c r="N138" s="199" t="s">
        <v>92</v>
      </c>
      <c r="O138" s="243"/>
    </row>
    <row r="139" spans="1:15" s="194" customFormat="1" ht="30" customHeight="1">
      <c r="A139" s="200" t="s">
        <v>393</v>
      </c>
      <c r="B139" s="312" t="s">
        <v>643</v>
      </c>
      <c r="C139" s="227" t="s">
        <v>642</v>
      </c>
      <c r="D139" s="228"/>
      <c r="E139" s="46" t="s">
        <v>22</v>
      </c>
      <c r="F139" s="229" t="s">
        <v>61</v>
      </c>
      <c r="G139" s="199">
        <v>20</v>
      </c>
      <c r="H139" s="199">
        <v>7</v>
      </c>
      <c r="I139" s="230">
        <f t="shared" si="15"/>
        <v>140</v>
      </c>
      <c r="J139" s="199" t="s">
        <v>92</v>
      </c>
      <c r="K139" s="199">
        <v>20</v>
      </c>
      <c r="L139" s="199">
        <v>7</v>
      </c>
      <c r="M139" s="230">
        <f t="shared" si="16"/>
        <v>140</v>
      </c>
      <c r="N139" s="199" t="s">
        <v>92</v>
      </c>
      <c r="O139" s="243"/>
    </row>
    <row r="140" spans="1:15" s="194" customFormat="1" ht="30" customHeight="1">
      <c r="A140" s="200" t="s">
        <v>393</v>
      </c>
      <c r="B140" s="313"/>
      <c r="C140" s="227" t="s">
        <v>579</v>
      </c>
      <c r="D140" s="228"/>
      <c r="E140" s="46" t="s">
        <v>22</v>
      </c>
      <c r="F140" s="229" t="s">
        <v>61</v>
      </c>
      <c r="G140" s="199">
        <v>45</v>
      </c>
      <c r="H140" s="199">
        <v>10</v>
      </c>
      <c r="I140" s="230">
        <f t="shared" si="15"/>
        <v>450</v>
      </c>
      <c r="J140" s="199" t="s">
        <v>92</v>
      </c>
      <c r="K140" s="199">
        <v>45</v>
      </c>
      <c r="L140" s="199">
        <v>10</v>
      </c>
      <c r="M140" s="230">
        <f t="shared" si="16"/>
        <v>450</v>
      </c>
      <c r="N140" s="199" t="s">
        <v>92</v>
      </c>
      <c r="O140" s="243"/>
    </row>
    <row r="141" spans="1:15" s="194" customFormat="1" ht="30" customHeight="1">
      <c r="A141" s="200" t="s">
        <v>393</v>
      </c>
      <c r="B141" s="313"/>
      <c r="C141" s="227" t="s">
        <v>586</v>
      </c>
      <c r="D141" s="228"/>
      <c r="E141" s="46" t="s">
        <v>22</v>
      </c>
      <c r="F141" s="229" t="s">
        <v>61</v>
      </c>
      <c r="G141" s="199">
        <v>50</v>
      </c>
      <c r="H141" s="199">
        <v>6</v>
      </c>
      <c r="I141" s="230">
        <f t="shared" si="15"/>
        <v>300</v>
      </c>
      <c r="J141" s="199" t="s">
        <v>92</v>
      </c>
      <c r="K141" s="199">
        <v>50</v>
      </c>
      <c r="L141" s="199">
        <v>6</v>
      </c>
      <c r="M141" s="230">
        <f t="shared" si="16"/>
        <v>300</v>
      </c>
      <c r="N141" s="199" t="s">
        <v>92</v>
      </c>
      <c r="O141" s="243"/>
    </row>
    <row r="142" spans="1:15" s="194" customFormat="1" ht="30" customHeight="1">
      <c r="A142" s="200" t="s">
        <v>393</v>
      </c>
      <c r="B142" s="313"/>
      <c r="C142" s="227" t="s">
        <v>580</v>
      </c>
      <c r="D142" s="228"/>
      <c r="E142" s="46" t="s">
        <v>22</v>
      </c>
      <c r="F142" s="229" t="s">
        <v>61</v>
      </c>
      <c r="G142" s="199">
        <v>308</v>
      </c>
      <c r="H142" s="199">
        <v>1</v>
      </c>
      <c r="I142" s="230">
        <f t="shared" si="15"/>
        <v>308</v>
      </c>
      <c r="J142" s="199" t="s">
        <v>92</v>
      </c>
      <c r="K142" s="199">
        <v>308</v>
      </c>
      <c r="L142" s="199">
        <v>1</v>
      </c>
      <c r="M142" s="230">
        <f t="shared" si="16"/>
        <v>308</v>
      </c>
      <c r="N142" s="199" t="s">
        <v>92</v>
      </c>
      <c r="O142" s="243"/>
    </row>
    <row r="143" spans="1:15" s="194" customFormat="1" ht="30" customHeight="1">
      <c r="A143" s="200" t="s">
        <v>393</v>
      </c>
      <c r="B143" s="313"/>
      <c r="C143" s="227" t="s">
        <v>581</v>
      </c>
      <c r="D143" s="228"/>
      <c r="E143" s="46" t="s">
        <v>22</v>
      </c>
      <c r="F143" s="229" t="s">
        <v>61</v>
      </c>
      <c r="G143" s="199">
        <v>100</v>
      </c>
      <c r="H143" s="199">
        <v>1</v>
      </c>
      <c r="I143" s="230">
        <f t="shared" si="15"/>
        <v>100</v>
      </c>
      <c r="J143" s="199" t="s">
        <v>92</v>
      </c>
      <c r="K143" s="199">
        <v>100</v>
      </c>
      <c r="L143" s="199">
        <v>1</v>
      </c>
      <c r="M143" s="230">
        <f t="shared" si="16"/>
        <v>100</v>
      </c>
      <c r="N143" s="199" t="s">
        <v>92</v>
      </c>
      <c r="O143" s="243"/>
    </row>
    <row r="144" spans="1:15" s="194" customFormat="1" ht="30" customHeight="1">
      <c r="A144" s="200" t="s">
        <v>393</v>
      </c>
      <c r="B144" s="313"/>
      <c r="C144" s="227" t="s">
        <v>582</v>
      </c>
      <c r="D144" s="228" t="s">
        <v>678</v>
      </c>
      <c r="E144" s="46" t="s">
        <v>22</v>
      </c>
      <c r="F144" s="229" t="s">
        <v>676</v>
      </c>
      <c r="G144" s="199">
        <v>1000</v>
      </c>
      <c r="H144" s="199">
        <v>2</v>
      </c>
      <c r="I144" s="230">
        <f t="shared" si="15"/>
        <v>2000</v>
      </c>
      <c r="J144" s="199" t="s">
        <v>92</v>
      </c>
      <c r="K144" s="199">
        <v>1000</v>
      </c>
      <c r="L144" s="199">
        <v>2</v>
      </c>
      <c r="M144" s="230">
        <f t="shared" si="16"/>
        <v>2000</v>
      </c>
      <c r="N144" s="199" t="s">
        <v>92</v>
      </c>
      <c r="O144" s="243"/>
    </row>
    <row r="145" spans="1:15" s="194" customFormat="1" ht="30" customHeight="1">
      <c r="A145" s="200" t="s">
        <v>393</v>
      </c>
      <c r="B145" s="313"/>
      <c r="C145" s="227" t="s">
        <v>583</v>
      </c>
      <c r="D145" s="228" t="s">
        <v>679</v>
      </c>
      <c r="E145" s="46" t="s">
        <v>22</v>
      </c>
      <c r="F145" s="229" t="s">
        <v>676</v>
      </c>
      <c r="G145" s="199">
        <v>800</v>
      </c>
      <c r="H145" s="199">
        <v>6</v>
      </c>
      <c r="I145" s="230">
        <f t="shared" si="15"/>
        <v>4800</v>
      </c>
      <c r="J145" s="199" t="s">
        <v>92</v>
      </c>
      <c r="K145" s="199">
        <v>800</v>
      </c>
      <c r="L145" s="199">
        <v>6</v>
      </c>
      <c r="M145" s="230">
        <f t="shared" si="16"/>
        <v>4800</v>
      </c>
      <c r="N145" s="199" t="s">
        <v>92</v>
      </c>
      <c r="O145" s="243"/>
    </row>
    <row r="146" spans="1:15" s="194" customFormat="1" ht="30" customHeight="1">
      <c r="A146" s="200" t="s">
        <v>393</v>
      </c>
      <c r="B146" s="314"/>
      <c r="C146" s="227" t="s">
        <v>584</v>
      </c>
      <c r="D146" s="228" t="s">
        <v>680</v>
      </c>
      <c r="E146" s="46" t="s">
        <v>22</v>
      </c>
      <c r="F146" s="229" t="s">
        <v>676</v>
      </c>
      <c r="G146" s="199">
        <v>500</v>
      </c>
      <c r="H146" s="199">
        <v>12</v>
      </c>
      <c r="I146" s="230">
        <f t="shared" si="15"/>
        <v>6000</v>
      </c>
      <c r="J146" s="199" t="s">
        <v>92</v>
      </c>
      <c r="K146" s="199">
        <v>500</v>
      </c>
      <c r="L146" s="199">
        <v>12</v>
      </c>
      <c r="M146" s="230">
        <f t="shared" si="16"/>
        <v>6000</v>
      </c>
      <c r="N146" s="199" t="s">
        <v>92</v>
      </c>
      <c r="O146" s="243"/>
    </row>
    <row r="147" spans="1:15" s="194" customFormat="1" ht="30" customHeight="1">
      <c r="A147" s="200" t="s">
        <v>393</v>
      </c>
      <c r="B147" s="312" t="s">
        <v>645</v>
      </c>
      <c r="C147" s="227" t="s">
        <v>644</v>
      </c>
      <c r="D147" s="228"/>
      <c r="E147" s="46" t="s">
        <v>22</v>
      </c>
      <c r="F147" s="231" t="s">
        <v>61</v>
      </c>
      <c r="G147" s="199">
        <v>35</v>
      </c>
      <c r="H147" s="199">
        <v>36</v>
      </c>
      <c r="I147" s="230">
        <f t="shared" si="15"/>
        <v>1260</v>
      </c>
      <c r="J147" s="199" t="s">
        <v>92</v>
      </c>
      <c r="K147" s="199">
        <v>35</v>
      </c>
      <c r="L147" s="199">
        <v>36</v>
      </c>
      <c r="M147" s="230">
        <f t="shared" si="16"/>
        <v>1260</v>
      </c>
      <c r="N147" s="199" t="s">
        <v>92</v>
      </c>
      <c r="O147" s="243"/>
    </row>
    <row r="148" spans="1:15" s="194" customFormat="1" ht="30" customHeight="1">
      <c r="A148" s="200" t="s">
        <v>393</v>
      </c>
      <c r="B148" s="313"/>
      <c r="C148" s="227" t="s">
        <v>579</v>
      </c>
      <c r="D148" s="228"/>
      <c r="E148" s="46" t="s">
        <v>22</v>
      </c>
      <c r="F148" s="232" t="s">
        <v>61</v>
      </c>
      <c r="G148" s="199">
        <v>45</v>
      </c>
      <c r="H148" s="199">
        <v>10</v>
      </c>
      <c r="I148" s="230">
        <f t="shared" si="15"/>
        <v>450</v>
      </c>
      <c r="J148" s="199" t="s">
        <v>92</v>
      </c>
      <c r="K148" s="199">
        <v>45</v>
      </c>
      <c r="L148" s="199">
        <v>10</v>
      </c>
      <c r="M148" s="230">
        <f t="shared" si="16"/>
        <v>450</v>
      </c>
      <c r="N148" s="199" t="s">
        <v>92</v>
      </c>
      <c r="O148" s="243"/>
    </row>
    <row r="149" spans="1:15" s="194" customFormat="1" ht="30" customHeight="1">
      <c r="A149" s="200" t="s">
        <v>393</v>
      </c>
      <c r="B149" s="312" t="s">
        <v>647</v>
      </c>
      <c r="C149" s="227" t="s">
        <v>646</v>
      </c>
      <c r="D149" s="228"/>
      <c r="E149" s="46" t="s">
        <v>22</v>
      </c>
      <c r="F149" s="229" t="s">
        <v>648</v>
      </c>
      <c r="G149" s="199">
        <v>68</v>
      </c>
      <c r="H149" s="199">
        <v>8</v>
      </c>
      <c r="I149" s="230">
        <f t="shared" si="15"/>
        <v>544</v>
      </c>
      <c r="J149" s="199" t="s">
        <v>92</v>
      </c>
      <c r="K149" s="199">
        <v>68</v>
      </c>
      <c r="L149" s="199">
        <v>8</v>
      </c>
      <c r="M149" s="230">
        <f t="shared" si="16"/>
        <v>544</v>
      </c>
      <c r="N149" s="199" t="s">
        <v>92</v>
      </c>
      <c r="O149" s="243"/>
    </row>
    <row r="150" spans="1:15" s="194" customFormat="1" ht="30" customHeight="1">
      <c r="A150" s="200" t="s">
        <v>393</v>
      </c>
      <c r="B150" s="313"/>
      <c r="C150" s="227" t="s">
        <v>579</v>
      </c>
      <c r="D150" s="228"/>
      <c r="E150" s="46" t="s">
        <v>22</v>
      </c>
      <c r="F150" s="229" t="s">
        <v>61</v>
      </c>
      <c r="G150" s="199">
        <v>45</v>
      </c>
      <c r="H150" s="199">
        <v>10</v>
      </c>
      <c r="I150" s="230">
        <f t="shared" si="15"/>
        <v>450</v>
      </c>
      <c r="J150" s="199" t="s">
        <v>92</v>
      </c>
      <c r="K150" s="199">
        <v>45</v>
      </c>
      <c r="L150" s="199">
        <v>10</v>
      </c>
      <c r="M150" s="230">
        <f t="shared" si="16"/>
        <v>450</v>
      </c>
      <c r="N150" s="199" t="s">
        <v>92</v>
      </c>
      <c r="O150" s="243"/>
    </row>
    <row r="151" spans="1:15" s="194" customFormat="1" ht="30" customHeight="1">
      <c r="A151" s="200" t="s">
        <v>393</v>
      </c>
      <c r="B151" s="312" t="s">
        <v>663</v>
      </c>
      <c r="C151" s="227" t="s">
        <v>649</v>
      </c>
      <c r="D151" s="228"/>
      <c r="E151" s="46" t="s">
        <v>22</v>
      </c>
      <c r="F151" s="230" t="s">
        <v>61</v>
      </c>
      <c r="G151" s="199">
        <v>55</v>
      </c>
      <c r="H151" s="199">
        <v>14</v>
      </c>
      <c r="I151" s="230">
        <f t="shared" si="15"/>
        <v>770</v>
      </c>
      <c r="J151" s="199" t="s">
        <v>92</v>
      </c>
      <c r="K151" s="199">
        <v>55</v>
      </c>
      <c r="L151" s="199">
        <v>14</v>
      </c>
      <c r="M151" s="230">
        <f t="shared" si="16"/>
        <v>770</v>
      </c>
      <c r="N151" s="199" t="s">
        <v>92</v>
      </c>
      <c r="O151" s="243"/>
    </row>
    <row r="152" spans="1:15" s="194" customFormat="1" ht="30" customHeight="1">
      <c r="A152" s="200" t="s">
        <v>393</v>
      </c>
      <c r="B152" s="313"/>
      <c r="C152" s="227" t="s">
        <v>650</v>
      </c>
      <c r="D152" s="228"/>
      <c r="E152" s="46" t="s">
        <v>22</v>
      </c>
      <c r="F152" s="230" t="s">
        <v>74</v>
      </c>
      <c r="G152" s="199">
        <v>100</v>
      </c>
      <c r="H152" s="199">
        <v>21</v>
      </c>
      <c r="I152" s="230">
        <f t="shared" si="15"/>
        <v>2100</v>
      </c>
      <c r="J152" s="199" t="s">
        <v>92</v>
      </c>
      <c r="K152" s="199">
        <v>100</v>
      </c>
      <c r="L152" s="199">
        <v>21</v>
      </c>
      <c r="M152" s="230">
        <f t="shared" si="16"/>
        <v>2100</v>
      </c>
      <c r="N152" s="199" t="s">
        <v>92</v>
      </c>
      <c r="O152" s="243"/>
    </row>
    <row r="153" spans="1:15" s="194" customFormat="1" ht="30" customHeight="1">
      <c r="A153" s="200" t="s">
        <v>393</v>
      </c>
      <c r="B153" s="313"/>
      <c r="C153" s="227" t="s">
        <v>651</v>
      </c>
      <c r="D153" s="228"/>
      <c r="E153" s="46" t="s">
        <v>22</v>
      </c>
      <c r="F153" s="230" t="s">
        <v>61</v>
      </c>
      <c r="G153" s="199">
        <v>88</v>
      </c>
      <c r="H153" s="199">
        <v>24</v>
      </c>
      <c r="I153" s="230">
        <f t="shared" si="15"/>
        <v>2112</v>
      </c>
      <c r="J153" s="199" t="s">
        <v>92</v>
      </c>
      <c r="K153" s="199">
        <v>88</v>
      </c>
      <c r="L153" s="199">
        <v>24</v>
      </c>
      <c r="M153" s="230">
        <f t="shared" si="16"/>
        <v>2112</v>
      </c>
      <c r="N153" s="199" t="s">
        <v>92</v>
      </c>
      <c r="O153" s="243"/>
    </row>
    <row r="154" spans="1:15" s="194" customFormat="1" ht="30" customHeight="1">
      <c r="A154" s="200" t="s">
        <v>393</v>
      </c>
      <c r="B154" s="314"/>
      <c r="C154" s="227" t="s">
        <v>579</v>
      </c>
      <c r="D154" s="228"/>
      <c r="E154" s="46" t="s">
        <v>22</v>
      </c>
      <c r="F154" s="230" t="s">
        <v>61</v>
      </c>
      <c r="G154" s="199">
        <v>45</v>
      </c>
      <c r="H154" s="199">
        <v>10</v>
      </c>
      <c r="I154" s="230">
        <f t="shared" si="15"/>
        <v>450</v>
      </c>
      <c r="J154" s="199" t="s">
        <v>92</v>
      </c>
      <c r="K154" s="199">
        <v>45</v>
      </c>
      <c r="L154" s="199">
        <v>10</v>
      </c>
      <c r="M154" s="230">
        <f t="shared" si="16"/>
        <v>450</v>
      </c>
      <c r="N154" s="199" t="s">
        <v>92</v>
      </c>
      <c r="O154" s="243"/>
    </row>
    <row r="155" spans="1:15" s="194" customFormat="1" ht="30" customHeight="1">
      <c r="A155" s="200" t="s">
        <v>393</v>
      </c>
      <c r="B155" s="312" t="s">
        <v>664</v>
      </c>
      <c r="C155" s="227" t="s">
        <v>652</v>
      </c>
      <c r="D155" s="228"/>
      <c r="E155" s="46" t="s">
        <v>22</v>
      </c>
      <c r="F155" s="230" t="s">
        <v>61</v>
      </c>
      <c r="G155" s="199">
        <v>218</v>
      </c>
      <c r="H155" s="199">
        <v>4</v>
      </c>
      <c r="I155" s="230">
        <f t="shared" si="15"/>
        <v>872</v>
      </c>
      <c r="J155" s="199" t="s">
        <v>92</v>
      </c>
      <c r="K155" s="199">
        <v>218</v>
      </c>
      <c r="L155" s="199">
        <v>4</v>
      </c>
      <c r="M155" s="230">
        <f t="shared" si="16"/>
        <v>872</v>
      </c>
      <c r="N155" s="199" t="s">
        <v>92</v>
      </c>
      <c r="O155" s="243"/>
    </row>
    <row r="156" spans="1:15" s="194" customFormat="1" ht="30" customHeight="1">
      <c r="A156" s="200" t="s">
        <v>393</v>
      </c>
      <c r="B156" s="313"/>
      <c r="C156" s="227" t="s">
        <v>579</v>
      </c>
      <c r="D156" s="228"/>
      <c r="E156" s="46" t="s">
        <v>22</v>
      </c>
      <c r="F156" s="230" t="s">
        <v>61</v>
      </c>
      <c r="G156" s="199">
        <v>45</v>
      </c>
      <c r="H156" s="199">
        <v>10</v>
      </c>
      <c r="I156" s="230">
        <f t="shared" si="15"/>
        <v>450</v>
      </c>
      <c r="J156" s="199" t="s">
        <v>92</v>
      </c>
      <c r="K156" s="199">
        <v>45</v>
      </c>
      <c r="L156" s="199">
        <v>10</v>
      </c>
      <c r="M156" s="230">
        <f t="shared" si="16"/>
        <v>450</v>
      </c>
      <c r="N156" s="199" t="s">
        <v>92</v>
      </c>
      <c r="O156" s="243"/>
    </row>
    <row r="157" spans="1:15" s="194" customFormat="1" ht="30" customHeight="1">
      <c r="A157" s="200" t="s">
        <v>393</v>
      </c>
      <c r="B157" s="313"/>
      <c r="C157" s="227" t="s">
        <v>587</v>
      </c>
      <c r="D157" s="228" t="s">
        <v>681</v>
      </c>
      <c r="E157" s="46" t="s">
        <v>22</v>
      </c>
      <c r="F157" s="230" t="s">
        <v>136</v>
      </c>
      <c r="G157" s="199">
        <v>1000</v>
      </c>
      <c r="H157" s="199">
        <v>1.5</v>
      </c>
      <c r="I157" s="230">
        <f t="shared" si="15"/>
        <v>1500</v>
      </c>
      <c r="J157" s="199" t="s">
        <v>92</v>
      </c>
      <c r="K157" s="199">
        <v>1000</v>
      </c>
      <c r="L157" s="199">
        <v>1.5</v>
      </c>
      <c r="M157" s="230">
        <f t="shared" si="16"/>
        <v>1500</v>
      </c>
      <c r="N157" s="199" t="s">
        <v>92</v>
      </c>
      <c r="O157" s="243" t="s">
        <v>736</v>
      </c>
    </row>
    <row r="158" spans="1:15" s="194" customFormat="1" ht="30" customHeight="1">
      <c r="A158" s="200" t="s">
        <v>393</v>
      </c>
      <c r="B158" s="313"/>
      <c r="C158" s="227" t="s">
        <v>587</v>
      </c>
      <c r="D158" s="228" t="s">
        <v>682</v>
      </c>
      <c r="E158" s="46" t="s">
        <v>22</v>
      </c>
      <c r="F158" s="230" t="s">
        <v>136</v>
      </c>
      <c r="G158" s="199">
        <v>800</v>
      </c>
      <c r="H158" s="199">
        <v>3</v>
      </c>
      <c r="I158" s="230">
        <f t="shared" si="15"/>
        <v>2400</v>
      </c>
      <c r="J158" s="199" t="s">
        <v>92</v>
      </c>
      <c r="K158" s="199">
        <v>800</v>
      </c>
      <c r="L158" s="199">
        <v>3</v>
      </c>
      <c r="M158" s="230">
        <f t="shared" si="16"/>
        <v>2400</v>
      </c>
      <c r="N158" s="199" t="s">
        <v>92</v>
      </c>
      <c r="O158" s="243"/>
    </row>
    <row r="159" spans="1:15" s="194" customFormat="1" ht="30" customHeight="1">
      <c r="A159" s="200" t="s">
        <v>393</v>
      </c>
      <c r="B159" s="314"/>
      <c r="C159" s="227" t="s">
        <v>588</v>
      </c>
      <c r="D159" s="228" t="s">
        <v>682</v>
      </c>
      <c r="E159" s="46" t="s">
        <v>22</v>
      </c>
      <c r="F159" s="230" t="s">
        <v>136</v>
      </c>
      <c r="G159" s="199">
        <v>500</v>
      </c>
      <c r="H159" s="199">
        <v>3</v>
      </c>
      <c r="I159" s="230">
        <f t="shared" si="15"/>
        <v>1500</v>
      </c>
      <c r="J159" s="199" t="s">
        <v>92</v>
      </c>
      <c r="K159" s="199">
        <v>500</v>
      </c>
      <c r="L159" s="199">
        <v>3</v>
      </c>
      <c r="M159" s="230">
        <f t="shared" si="16"/>
        <v>1500</v>
      </c>
      <c r="N159" s="199" t="s">
        <v>92</v>
      </c>
      <c r="O159" s="243"/>
    </row>
    <row r="160" spans="1:15" s="194" customFormat="1" ht="30" customHeight="1">
      <c r="A160" s="200" t="s">
        <v>393</v>
      </c>
      <c r="B160" s="313" t="s">
        <v>665</v>
      </c>
      <c r="C160" s="227" t="s">
        <v>653</v>
      </c>
      <c r="D160" s="228"/>
      <c r="E160" s="46" t="s">
        <v>22</v>
      </c>
      <c r="F160" s="233" t="s">
        <v>61</v>
      </c>
      <c r="G160" s="199">
        <v>218</v>
      </c>
      <c r="H160" s="199">
        <v>4</v>
      </c>
      <c r="I160" s="230">
        <f t="shared" si="15"/>
        <v>872</v>
      </c>
      <c r="J160" s="199" t="s">
        <v>92</v>
      </c>
      <c r="K160" s="199">
        <v>218</v>
      </c>
      <c r="L160" s="199">
        <v>4</v>
      </c>
      <c r="M160" s="230">
        <f t="shared" si="16"/>
        <v>872</v>
      </c>
      <c r="N160" s="199" t="s">
        <v>92</v>
      </c>
      <c r="O160" s="243"/>
    </row>
    <row r="161" spans="1:15" s="194" customFormat="1" ht="30" customHeight="1">
      <c r="A161" s="200" t="s">
        <v>393</v>
      </c>
      <c r="B161" s="313"/>
      <c r="C161" s="227" t="s">
        <v>586</v>
      </c>
      <c r="D161" s="228"/>
      <c r="E161" s="46" t="s">
        <v>22</v>
      </c>
      <c r="F161" s="233" t="s">
        <v>61</v>
      </c>
      <c r="G161" s="199">
        <v>50</v>
      </c>
      <c r="H161" s="199">
        <v>6</v>
      </c>
      <c r="I161" s="230">
        <f t="shared" si="15"/>
        <v>300</v>
      </c>
      <c r="J161" s="199" t="s">
        <v>92</v>
      </c>
      <c r="K161" s="199">
        <v>50</v>
      </c>
      <c r="L161" s="199">
        <v>6</v>
      </c>
      <c r="M161" s="230">
        <f t="shared" si="16"/>
        <v>300</v>
      </c>
      <c r="N161" s="199" t="s">
        <v>92</v>
      </c>
      <c r="O161" s="243"/>
    </row>
    <row r="162" spans="1:15" s="194" customFormat="1" ht="30" customHeight="1">
      <c r="A162" s="200" t="s">
        <v>393</v>
      </c>
      <c r="B162" s="313"/>
      <c r="C162" s="227" t="s">
        <v>580</v>
      </c>
      <c r="D162" s="228"/>
      <c r="E162" s="46" t="s">
        <v>22</v>
      </c>
      <c r="F162" s="233" t="s">
        <v>61</v>
      </c>
      <c r="G162" s="199">
        <v>308</v>
      </c>
      <c r="H162" s="199">
        <v>1</v>
      </c>
      <c r="I162" s="230">
        <f t="shared" si="15"/>
        <v>308</v>
      </c>
      <c r="J162" s="199" t="s">
        <v>92</v>
      </c>
      <c r="K162" s="199">
        <v>308</v>
      </c>
      <c r="L162" s="199">
        <v>1</v>
      </c>
      <c r="M162" s="230">
        <f t="shared" si="16"/>
        <v>308</v>
      </c>
      <c r="N162" s="199" t="s">
        <v>92</v>
      </c>
      <c r="O162" s="270"/>
    </row>
    <row r="163" spans="1:15" s="194" customFormat="1" ht="30" customHeight="1">
      <c r="A163" s="200" t="s">
        <v>393</v>
      </c>
      <c r="B163" s="313"/>
      <c r="C163" s="227" t="s">
        <v>589</v>
      </c>
      <c r="D163" s="228"/>
      <c r="E163" s="46" t="s">
        <v>22</v>
      </c>
      <c r="F163" s="233" t="s">
        <v>61</v>
      </c>
      <c r="G163" s="199">
        <v>500</v>
      </c>
      <c r="H163" s="199">
        <v>1</v>
      </c>
      <c r="I163" s="230">
        <f t="shared" si="15"/>
        <v>500</v>
      </c>
      <c r="J163" s="199" t="s">
        <v>92</v>
      </c>
      <c r="K163" s="199">
        <v>500</v>
      </c>
      <c r="L163" s="199">
        <v>1</v>
      </c>
      <c r="M163" s="230">
        <f t="shared" si="16"/>
        <v>500</v>
      </c>
      <c r="N163" s="199" t="s">
        <v>92</v>
      </c>
      <c r="O163" s="243"/>
    </row>
    <row r="164" spans="1:15" s="194" customFormat="1" ht="29" customHeight="1">
      <c r="A164" s="200" t="s">
        <v>393</v>
      </c>
      <c r="B164" s="313"/>
      <c r="C164" s="227" t="s">
        <v>590</v>
      </c>
      <c r="D164" s="228" t="s">
        <v>737</v>
      </c>
      <c r="E164" s="46" t="s">
        <v>22</v>
      </c>
      <c r="F164" s="233" t="s">
        <v>683</v>
      </c>
      <c r="G164" s="199">
        <v>1000</v>
      </c>
      <c r="H164" s="199">
        <v>2</v>
      </c>
      <c r="I164" s="230">
        <f t="shared" si="15"/>
        <v>2000</v>
      </c>
      <c r="J164" s="199" t="s">
        <v>92</v>
      </c>
      <c r="K164" s="199">
        <v>1000</v>
      </c>
      <c r="L164" s="199">
        <v>2</v>
      </c>
      <c r="M164" s="230">
        <f t="shared" si="16"/>
        <v>2000</v>
      </c>
      <c r="N164" s="199" t="s">
        <v>92</v>
      </c>
      <c r="O164" s="243" t="s">
        <v>654</v>
      </c>
    </row>
    <row r="165" spans="1:15" s="194" customFormat="1" ht="30" customHeight="1">
      <c r="A165" s="200" t="s">
        <v>393</v>
      </c>
      <c r="B165" s="313"/>
      <c r="C165" s="227" t="s">
        <v>591</v>
      </c>
      <c r="D165" s="228" t="s">
        <v>737</v>
      </c>
      <c r="E165" s="46" t="s">
        <v>22</v>
      </c>
      <c r="F165" s="233" t="s">
        <v>684</v>
      </c>
      <c r="G165" s="199">
        <v>1000</v>
      </c>
      <c r="H165" s="199">
        <v>2</v>
      </c>
      <c r="I165" s="230">
        <f t="shared" ref="I165:I239" si="17">H165*G165</f>
        <v>2000</v>
      </c>
      <c r="J165" s="199" t="s">
        <v>92</v>
      </c>
      <c r="K165" s="199">
        <v>1000</v>
      </c>
      <c r="L165" s="199">
        <v>2</v>
      </c>
      <c r="M165" s="230">
        <f t="shared" si="16"/>
        <v>2000</v>
      </c>
      <c r="N165" s="199" t="s">
        <v>92</v>
      </c>
      <c r="O165" s="243"/>
    </row>
    <row r="166" spans="1:15" s="194" customFormat="1" ht="30" customHeight="1">
      <c r="A166" s="200" t="s">
        <v>393</v>
      </c>
      <c r="B166" s="313"/>
      <c r="C166" s="227" t="s">
        <v>592</v>
      </c>
      <c r="D166" s="228" t="s">
        <v>737</v>
      </c>
      <c r="E166" s="46" t="s">
        <v>22</v>
      </c>
      <c r="F166" s="233" t="s">
        <v>676</v>
      </c>
      <c r="G166" s="199">
        <v>500</v>
      </c>
      <c r="H166" s="199">
        <v>2</v>
      </c>
      <c r="I166" s="230">
        <f t="shared" si="17"/>
        <v>1000</v>
      </c>
      <c r="J166" s="199" t="s">
        <v>92</v>
      </c>
      <c r="K166" s="199">
        <v>500</v>
      </c>
      <c r="L166" s="199">
        <v>2</v>
      </c>
      <c r="M166" s="230">
        <f t="shared" si="16"/>
        <v>1000</v>
      </c>
      <c r="N166" s="199" t="s">
        <v>92</v>
      </c>
      <c r="O166" s="243"/>
    </row>
    <row r="167" spans="1:15" s="194" customFormat="1" ht="30" customHeight="1">
      <c r="A167" s="200" t="s">
        <v>393</v>
      </c>
      <c r="B167" s="315" t="s">
        <v>666</v>
      </c>
      <c r="C167" s="227" t="s">
        <v>655</v>
      </c>
      <c r="D167" s="228" t="s">
        <v>686</v>
      </c>
      <c r="E167" s="46" t="s">
        <v>22</v>
      </c>
      <c r="F167" s="230" t="s">
        <v>687</v>
      </c>
      <c r="G167" s="199">
        <v>5000</v>
      </c>
      <c r="H167" s="199">
        <v>2</v>
      </c>
      <c r="I167" s="230">
        <f t="shared" si="17"/>
        <v>10000</v>
      </c>
      <c r="J167" s="199" t="s">
        <v>92</v>
      </c>
      <c r="K167" s="199">
        <v>5000</v>
      </c>
      <c r="L167" s="199">
        <v>2</v>
      </c>
      <c r="M167" s="230">
        <f t="shared" si="16"/>
        <v>10000</v>
      </c>
      <c r="N167" s="199" t="s">
        <v>92</v>
      </c>
      <c r="O167" s="243"/>
    </row>
    <row r="168" spans="1:15" s="194" customFormat="1" ht="30" customHeight="1">
      <c r="A168" s="200" t="s">
        <v>393</v>
      </c>
      <c r="B168" s="316"/>
      <c r="C168" s="227" t="s">
        <v>656</v>
      </c>
      <c r="D168" s="228"/>
      <c r="E168" s="46" t="s">
        <v>22</v>
      </c>
      <c r="F168" s="230" t="s">
        <v>689</v>
      </c>
      <c r="G168" s="199">
        <v>2000</v>
      </c>
      <c r="H168" s="199">
        <v>1</v>
      </c>
      <c r="I168" s="230">
        <f t="shared" si="17"/>
        <v>2000</v>
      </c>
      <c r="J168" s="199" t="s">
        <v>92</v>
      </c>
      <c r="K168" s="199">
        <v>2000</v>
      </c>
      <c r="L168" s="199">
        <v>1</v>
      </c>
      <c r="M168" s="230">
        <f t="shared" si="16"/>
        <v>2000</v>
      </c>
      <c r="N168" s="199" t="s">
        <v>92</v>
      </c>
      <c r="O168" s="243"/>
    </row>
    <row r="169" spans="1:15" s="194" customFormat="1" ht="30" customHeight="1">
      <c r="A169" s="200" t="s">
        <v>393</v>
      </c>
      <c r="B169" s="316"/>
      <c r="C169" s="179" t="s">
        <v>657</v>
      </c>
      <c r="D169" s="228" t="s">
        <v>686</v>
      </c>
      <c r="E169" s="46" t="s">
        <v>22</v>
      </c>
      <c r="F169" s="230" t="s">
        <v>676</v>
      </c>
      <c r="G169" s="199">
        <v>350</v>
      </c>
      <c r="H169" s="199">
        <v>2</v>
      </c>
      <c r="I169" s="230">
        <f t="shared" si="17"/>
        <v>700</v>
      </c>
      <c r="J169" s="199" t="s">
        <v>92</v>
      </c>
      <c r="K169" s="199">
        <v>350</v>
      </c>
      <c r="L169" s="199">
        <v>2</v>
      </c>
      <c r="M169" s="230">
        <f t="shared" si="16"/>
        <v>700</v>
      </c>
      <c r="N169" s="199" t="s">
        <v>92</v>
      </c>
      <c r="O169" s="243"/>
    </row>
    <row r="170" spans="1:15" s="194" customFormat="1" ht="30" customHeight="1">
      <c r="A170" s="200" t="s">
        <v>393</v>
      </c>
      <c r="B170" s="316"/>
      <c r="C170" s="227" t="s">
        <v>658</v>
      </c>
      <c r="D170" s="228" t="s">
        <v>686</v>
      </c>
      <c r="E170" s="46" t="s">
        <v>22</v>
      </c>
      <c r="F170" s="230" t="s">
        <v>676</v>
      </c>
      <c r="G170" s="199">
        <v>2500</v>
      </c>
      <c r="H170" s="199">
        <v>2</v>
      </c>
      <c r="I170" s="230">
        <f t="shared" si="17"/>
        <v>5000</v>
      </c>
      <c r="J170" s="199" t="s">
        <v>92</v>
      </c>
      <c r="K170" s="199">
        <v>2500</v>
      </c>
      <c r="L170" s="199">
        <v>2</v>
      </c>
      <c r="M170" s="230">
        <f t="shared" si="16"/>
        <v>5000</v>
      </c>
      <c r="N170" s="199" t="s">
        <v>92</v>
      </c>
      <c r="O170" s="243"/>
    </row>
    <row r="171" spans="1:15" s="194" customFormat="1" ht="30" customHeight="1">
      <c r="A171" s="200" t="s">
        <v>393</v>
      </c>
      <c r="B171" s="316"/>
      <c r="C171" s="227" t="s">
        <v>656</v>
      </c>
      <c r="D171" s="228"/>
      <c r="E171" s="46" t="s">
        <v>22</v>
      </c>
      <c r="F171" s="230" t="s">
        <v>688</v>
      </c>
      <c r="G171" s="199">
        <v>2000</v>
      </c>
      <c r="H171" s="199">
        <v>1</v>
      </c>
      <c r="I171" s="230">
        <f t="shared" si="17"/>
        <v>2000</v>
      </c>
      <c r="J171" s="199" t="s">
        <v>92</v>
      </c>
      <c r="K171" s="199">
        <v>2000</v>
      </c>
      <c r="L171" s="199">
        <v>1</v>
      </c>
      <c r="M171" s="230">
        <f t="shared" si="16"/>
        <v>2000</v>
      </c>
      <c r="N171" s="199" t="s">
        <v>92</v>
      </c>
      <c r="O171" s="243"/>
    </row>
    <row r="172" spans="1:15" s="194" customFormat="1" ht="30" customHeight="1">
      <c r="A172" s="200" t="s">
        <v>393</v>
      </c>
      <c r="B172" s="316"/>
      <c r="C172" s="179" t="s">
        <v>657</v>
      </c>
      <c r="D172" s="234" t="s">
        <v>685</v>
      </c>
      <c r="E172" s="46" t="s">
        <v>22</v>
      </c>
      <c r="F172" s="230" t="s">
        <v>136</v>
      </c>
      <c r="G172" s="199">
        <v>350</v>
      </c>
      <c r="H172" s="199">
        <v>2</v>
      </c>
      <c r="I172" s="230">
        <f t="shared" si="17"/>
        <v>700</v>
      </c>
      <c r="J172" s="199" t="s">
        <v>92</v>
      </c>
      <c r="K172" s="199">
        <v>350</v>
      </c>
      <c r="L172" s="199">
        <v>2</v>
      </c>
      <c r="M172" s="230">
        <f t="shared" si="16"/>
        <v>700</v>
      </c>
      <c r="N172" s="199" t="s">
        <v>92</v>
      </c>
      <c r="O172" s="243"/>
    </row>
    <row r="173" spans="1:15" s="194" customFormat="1" ht="30" customHeight="1">
      <c r="A173" s="200" t="s">
        <v>393</v>
      </c>
      <c r="B173" s="316"/>
      <c r="C173" s="227" t="s">
        <v>659</v>
      </c>
      <c r="D173" s="234" t="s">
        <v>690</v>
      </c>
      <c r="E173" s="46" t="s">
        <v>22</v>
      </c>
      <c r="F173" s="230" t="s">
        <v>136</v>
      </c>
      <c r="G173" s="199">
        <v>5000</v>
      </c>
      <c r="H173" s="199">
        <v>1.5</v>
      </c>
      <c r="I173" s="230">
        <f t="shared" si="17"/>
        <v>7500</v>
      </c>
      <c r="J173" s="199" t="s">
        <v>92</v>
      </c>
      <c r="K173" s="199">
        <v>5000</v>
      </c>
      <c r="L173" s="199">
        <v>1.5</v>
      </c>
      <c r="M173" s="230">
        <f t="shared" si="16"/>
        <v>7500</v>
      </c>
      <c r="N173" s="199" t="s">
        <v>92</v>
      </c>
      <c r="O173" s="243"/>
    </row>
    <row r="174" spans="1:15" s="194" customFormat="1" ht="30" customHeight="1">
      <c r="A174" s="200" t="s">
        <v>393</v>
      </c>
      <c r="B174" s="316"/>
      <c r="C174" s="227" t="s">
        <v>656</v>
      </c>
      <c r="D174" s="228"/>
      <c r="E174" s="46" t="s">
        <v>22</v>
      </c>
      <c r="F174" s="230" t="s">
        <v>136</v>
      </c>
      <c r="G174" s="199">
        <v>2000</v>
      </c>
      <c r="H174" s="199">
        <v>1</v>
      </c>
      <c r="I174" s="230">
        <f t="shared" si="17"/>
        <v>2000</v>
      </c>
      <c r="J174" s="199" t="s">
        <v>92</v>
      </c>
      <c r="K174" s="199">
        <v>2000</v>
      </c>
      <c r="L174" s="199">
        <v>1</v>
      </c>
      <c r="M174" s="230">
        <f t="shared" si="16"/>
        <v>2000</v>
      </c>
      <c r="N174" s="199" t="s">
        <v>92</v>
      </c>
      <c r="O174" s="243"/>
    </row>
    <row r="175" spans="1:15" s="194" customFormat="1" ht="30" customHeight="1">
      <c r="A175" s="200" t="s">
        <v>393</v>
      </c>
      <c r="B175" s="316"/>
      <c r="C175" s="179" t="s">
        <v>657</v>
      </c>
      <c r="D175" s="228"/>
      <c r="E175" s="46" t="s">
        <v>22</v>
      </c>
      <c r="F175" s="230" t="s">
        <v>136</v>
      </c>
      <c r="G175" s="199">
        <v>350</v>
      </c>
      <c r="H175" s="199">
        <v>1</v>
      </c>
      <c r="I175" s="230">
        <f t="shared" si="17"/>
        <v>350</v>
      </c>
      <c r="J175" s="199" t="s">
        <v>92</v>
      </c>
      <c r="K175" s="199">
        <v>350</v>
      </c>
      <c r="L175" s="199">
        <v>1</v>
      </c>
      <c r="M175" s="230">
        <f t="shared" si="16"/>
        <v>350</v>
      </c>
      <c r="N175" s="199" t="s">
        <v>92</v>
      </c>
      <c r="O175" s="243"/>
    </row>
    <row r="176" spans="1:15" s="194" customFormat="1" ht="30" customHeight="1">
      <c r="A176" s="200" t="s">
        <v>393</v>
      </c>
      <c r="B176" s="316"/>
      <c r="C176" s="227" t="s">
        <v>660</v>
      </c>
      <c r="D176" s="228"/>
      <c r="E176" s="46" t="s">
        <v>22</v>
      </c>
      <c r="F176" s="230" t="s">
        <v>667</v>
      </c>
      <c r="G176" s="199">
        <v>5000</v>
      </c>
      <c r="H176" s="199">
        <v>1</v>
      </c>
      <c r="I176" s="230">
        <f t="shared" si="17"/>
        <v>5000</v>
      </c>
      <c r="J176" s="199" t="s">
        <v>92</v>
      </c>
      <c r="K176" s="199">
        <v>5000</v>
      </c>
      <c r="L176" s="199">
        <v>1</v>
      </c>
      <c r="M176" s="230">
        <f t="shared" si="16"/>
        <v>5000</v>
      </c>
      <c r="N176" s="199" t="s">
        <v>92</v>
      </c>
      <c r="O176" s="243" t="s">
        <v>698</v>
      </c>
    </row>
    <row r="177" spans="1:15" s="194" customFormat="1" ht="30" customHeight="1">
      <c r="A177" s="200" t="s">
        <v>393</v>
      </c>
      <c r="B177" s="316"/>
      <c r="C177" s="227" t="s">
        <v>661</v>
      </c>
      <c r="D177" s="228"/>
      <c r="E177" s="46" t="s">
        <v>22</v>
      </c>
      <c r="F177" s="230" t="s">
        <v>136</v>
      </c>
      <c r="G177" s="199">
        <v>500</v>
      </c>
      <c r="H177" s="199">
        <v>6</v>
      </c>
      <c r="I177" s="230">
        <f t="shared" si="17"/>
        <v>3000</v>
      </c>
      <c r="J177" s="199" t="s">
        <v>92</v>
      </c>
      <c r="K177" s="199">
        <v>500</v>
      </c>
      <c r="L177" s="199">
        <v>6</v>
      </c>
      <c r="M177" s="230">
        <f t="shared" si="16"/>
        <v>3000</v>
      </c>
      <c r="N177" s="199" t="s">
        <v>92</v>
      </c>
      <c r="O177" s="243"/>
    </row>
    <row r="178" spans="1:15" s="194" customFormat="1" ht="30" customHeight="1">
      <c r="A178" s="200" t="s">
        <v>393</v>
      </c>
      <c r="B178" s="317"/>
      <c r="C178" s="227" t="s">
        <v>662</v>
      </c>
      <c r="D178" s="228"/>
      <c r="E178" s="46" t="s">
        <v>22</v>
      </c>
      <c r="F178" s="230" t="s">
        <v>136</v>
      </c>
      <c r="G178" s="199">
        <v>200</v>
      </c>
      <c r="H178" s="199">
        <v>48</v>
      </c>
      <c r="I178" s="230">
        <f t="shared" si="17"/>
        <v>9600</v>
      </c>
      <c r="J178" s="199" t="s">
        <v>92</v>
      </c>
      <c r="K178" s="199">
        <v>200</v>
      </c>
      <c r="L178" s="199">
        <v>48</v>
      </c>
      <c r="M178" s="230">
        <f t="shared" si="16"/>
        <v>9600</v>
      </c>
      <c r="N178" s="199" t="s">
        <v>92</v>
      </c>
      <c r="O178" s="243" t="s">
        <v>670</v>
      </c>
    </row>
    <row r="179" spans="1:15" s="194" customFormat="1" ht="30" customHeight="1">
      <c r="A179" s="200" t="s">
        <v>393</v>
      </c>
      <c r="B179" s="312" t="s">
        <v>671</v>
      </c>
      <c r="C179" s="200" t="s">
        <v>593</v>
      </c>
      <c r="D179" s="228"/>
      <c r="E179" s="46" t="s">
        <v>22</v>
      </c>
      <c r="F179" s="230" t="s">
        <v>667</v>
      </c>
      <c r="G179" s="199">
        <v>10000</v>
      </c>
      <c r="H179" s="199">
        <v>1</v>
      </c>
      <c r="I179" s="230">
        <f t="shared" si="17"/>
        <v>10000</v>
      </c>
      <c r="J179" s="199" t="s">
        <v>92</v>
      </c>
      <c r="K179" s="199">
        <v>10000</v>
      </c>
      <c r="L179" s="199">
        <v>1</v>
      </c>
      <c r="M179" s="230">
        <f t="shared" si="16"/>
        <v>10000</v>
      </c>
      <c r="N179" s="199" t="s">
        <v>92</v>
      </c>
      <c r="O179" s="243"/>
    </row>
    <row r="180" spans="1:15" s="194" customFormat="1" ht="30" customHeight="1">
      <c r="A180" s="200" t="s">
        <v>393</v>
      </c>
      <c r="B180" s="313"/>
      <c r="C180" s="200" t="s">
        <v>594</v>
      </c>
      <c r="D180" s="228"/>
      <c r="E180" s="46" t="s">
        <v>22</v>
      </c>
      <c r="F180" s="230" t="s">
        <v>94</v>
      </c>
      <c r="G180" s="199">
        <v>8000</v>
      </c>
      <c r="H180" s="199">
        <v>1</v>
      </c>
      <c r="I180" s="230">
        <f t="shared" si="17"/>
        <v>8000</v>
      </c>
      <c r="J180" s="199" t="s">
        <v>92</v>
      </c>
      <c r="K180" s="199">
        <v>8000</v>
      </c>
      <c r="L180" s="199">
        <v>1</v>
      </c>
      <c r="M180" s="230">
        <f t="shared" si="16"/>
        <v>8000</v>
      </c>
      <c r="N180" s="199" t="s">
        <v>92</v>
      </c>
      <c r="O180" s="243" t="s">
        <v>668</v>
      </c>
    </row>
    <row r="181" spans="1:15" s="194" customFormat="1" ht="30" customHeight="1">
      <c r="A181" s="200" t="s">
        <v>393</v>
      </c>
      <c r="B181" s="313"/>
      <c r="C181" s="200" t="s">
        <v>595</v>
      </c>
      <c r="D181" s="228"/>
      <c r="E181" s="46" t="s">
        <v>22</v>
      </c>
      <c r="F181" s="230" t="s">
        <v>667</v>
      </c>
      <c r="G181" s="199">
        <v>4350</v>
      </c>
      <c r="H181" s="199">
        <v>1</v>
      </c>
      <c r="I181" s="230">
        <f t="shared" si="17"/>
        <v>4350</v>
      </c>
      <c r="J181" s="199" t="s">
        <v>92</v>
      </c>
      <c r="K181" s="199">
        <v>4350</v>
      </c>
      <c r="L181" s="199">
        <v>1</v>
      </c>
      <c r="M181" s="230">
        <f t="shared" si="16"/>
        <v>4350</v>
      </c>
      <c r="N181" s="199" t="s">
        <v>92</v>
      </c>
      <c r="O181" s="243" t="s">
        <v>669</v>
      </c>
    </row>
    <row r="182" spans="1:15" s="194" customFormat="1" ht="30" customHeight="1">
      <c r="A182" s="200" t="s">
        <v>393</v>
      </c>
      <c r="B182" s="313"/>
      <c r="C182" s="271" t="s">
        <v>596</v>
      </c>
      <c r="D182" s="228"/>
      <c r="E182" s="46" t="s">
        <v>22</v>
      </c>
      <c r="F182" s="230" t="s">
        <v>667</v>
      </c>
      <c r="G182" s="199">
        <v>5000</v>
      </c>
      <c r="H182" s="199">
        <v>1</v>
      </c>
      <c r="I182" s="230">
        <f t="shared" si="17"/>
        <v>5000</v>
      </c>
      <c r="J182" s="199" t="s">
        <v>92</v>
      </c>
      <c r="K182" s="199">
        <v>5000</v>
      </c>
      <c r="L182" s="199">
        <v>1</v>
      </c>
      <c r="M182" s="230">
        <f t="shared" si="16"/>
        <v>5000</v>
      </c>
      <c r="N182" s="199" t="s">
        <v>92</v>
      </c>
      <c r="O182" s="243"/>
    </row>
    <row r="183" spans="1:15" s="194" customFormat="1" ht="30" customHeight="1">
      <c r="A183" s="200" t="s">
        <v>393</v>
      </c>
      <c r="B183" s="314"/>
      <c r="C183" s="200" t="s">
        <v>597</v>
      </c>
      <c r="D183" s="228"/>
      <c r="E183" s="46" t="s">
        <v>22</v>
      </c>
      <c r="F183" s="230" t="s">
        <v>61</v>
      </c>
      <c r="G183" s="199">
        <v>500</v>
      </c>
      <c r="H183" s="199">
        <v>3</v>
      </c>
      <c r="I183" s="230">
        <f t="shared" si="17"/>
        <v>1500</v>
      </c>
      <c r="J183" s="199" t="s">
        <v>92</v>
      </c>
      <c r="K183" s="199">
        <v>500</v>
      </c>
      <c r="L183" s="199">
        <v>3</v>
      </c>
      <c r="M183" s="230">
        <f t="shared" si="16"/>
        <v>1500</v>
      </c>
      <c r="N183" s="199" t="s">
        <v>92</v>
      </c>
      <c r="O183" s="243"/>
    </row>
    <row r="184" spans="1:15" s="194" customFormat="1" ht="30" customHeight="1">
      <c r="A184" s="200" t="s">
        <v>393</v>
      </c>
      <c r="B184" s="248" t="s">
        <v>397</v>
      </c>
      <c r="C184" s="227" t="s">
        <v>416</v>
      </c>
      <c r="D184" s="228" t="s">
        <v>417</v>
      </c>
      <c r="E184" s="46" t="s">
        <v>22</v>
      </c>
      <c r="F184" s="229" t="s">
        <v>398</v>
      </c>
      <c r="G184" s="199">
        <v>2500</v>
      </c>
      <c r="H184" s="199">
        <v>2</v>
      </c>
      <c r="I184" s="230">
        <f t="shared" si="17"/>
        <v>5000</v>
      </c>
      <c r="J184" s="199" t="s">
        <v>92</v>
      </c>
      <c r="K184" s="199">
        <v>2500</v>
      </c>
      <c r="L184" s="199">
        <v>2</v>
      </c>
      <c r="M184" s="230">
        <f t="shared" si="16"/>
        <v>5000</v>
      </c>
      <c r="N184" s="199" t="s">
        <v>92</v>
      </c>
      <c r="O184" s="278"/>
    </row>
    <row r="185" spans="1:15" s="194" customFormat="1" ht="30" customHeight="1">
      <c r="A185" s="177" t="s">
        <v>399</v>
      </c>
      <c r="B185" s="174" t="s">
        <v>386</v>
      </c>
      <c r="C185" s="179" t="s">
        <v>400</v>
      </c>
      <c r="D185" s="201" t="s">
        <v>402</v>
      </c>
      <c r="E185" s="46" t="s">
        <v>22</v>
      </c>
      <c r="F185" s="202" t="s">
        <v>401</v>
      </c>
      <c r="G185" s="199">
        <v>10000</v>
      </c>
      <c r="H185" s="199">
        <v>1</v>
      </c>
      <c r="I185" s="230">
        <f t="shared" si="17"/>
        <v>10000</v>
      </c>
      <c r="J185" s="199" t="s">
        <v>92</v>
      </c>
      <c r="K185" s="199">
        <v>10000</v>
      </c>
      <c r="L185" s="199">
        <v>1</v>
      </c>
      <c r="M185" s="230">
        <f t="shared" ref="M185:M206" si="18">L185*K185</f>
        <v>10000</v>
      </c>
      <c r="N185" s="199" t="s">
        <v>92</v>
      </c>
      <c r="O185" s="278"/>
    </row>
    <row r="186" spans="1:15" s="194" customFormat="1" ht="30" customHeight="1">
      <c r="A186" s="177" t="s">
        <v>399</v>
      </c>
      <c r="B186" s="174" t="s">
        <v>386</v>
      </c>
      <c r="C186" s="179" t="s">
        <v>400</v>
      </c>
      <c r="D186" s="201" t="s">
        <v>559</v>
      </c>
      <c r="E186" s="46" t="s">
        <v>22</v>
      </c>
      <c r="F186" s="202" t="s">
        <v>403</v>
      </c>
      <c r="G186" s="199">
        <v>10000</v>
      </c>
      <c r="H186" s="199">
        <v>1</v>
      </c>
      <c r="I186" s="230">
        <f t="shared" si="17"/>
        <v>10000</v>
      </c>
      <c r="J186" s="199" t="s">
        <v>92</v>
      </c>
      <c r="K186" s="199">
        <v>10000</v>
      </c>
      <c r="L186" s="199">
        <v>1</v>
      </c>
      <c r="M186" s="230">
        <f t="shared" si="18"/>
        <v>10000</v>
      </c>
      <c r="N186" s="199" t="s">
        <v>92</v>
      </c>
      <c r="O186" s="278"/>
    </row>
    <row r="187" spans="1:15" s="194" customFormat="1" ht="30" customHeight="1">
      <c r="A187" s="177" t="s">
        <v>399</v>
      </c>
      <c r="B187" s="31" t="s">
        <v>386</v>
      </c>
      <c r="C187" s="179" t="s">
        <v>400</v>
      </c>
      <c r="D187" s="201" t="s">
        <v>404</v>
      </c>
      <c r="E187" s="31" t="s">
        <v>22</v>
      </c>
      <c r="F187" s="202" t="s">
        <v>403</v>
      </c>
      <c r="G187" s="199">
        <v>10000</v>
      </c>
      <c r="H187" s="199">
        <v>1</v>
      </c>
      <c r="I187" s="230">
        <f t="shared" si="17"/>
        <v>10000</v>
      </c>
      <c r="J187" s="199" t="s">
        <v>92</v>
      </c>
      <c r="K187" s="199">
        <v>10000</v>
      </c>
      <c r="L187" s="199">
        <v>1</v>
      </c>
      <c r="M187" s="230">
        <f t="shared" si="18"/>
        <v>10000</v>
      </c>
      <c r="N187" s="199" t="s">
        <v>92</v>
      </c>
      <c r="O187" s="278"/>
    </row>
    <row r="188" spans="1:15" s="185" customFormat="1" ht="30" customHeight="1">
      <c r="A188" s="177" t="s">
        <v>399</v>
      </c>
      <c r="B188" s="197" t="s">
        <v>405</v>
      </c>
      <c r="C188" s="262" t="s">
        <v>701</v>
      </c>
      <c r="D188" s="253" t="s">
        <v>715</v>
      </c>
      <c r="E188" s="46" t="s">
        <v>22</v>
      </c>
      <c r="F188" s="229" t="s">
        <v>727</v>
      </c>
      <c r="G188" s="199">
        <v>4500</v>
      </c>
      <c r="H188" s="199">
        <v>1</v>
      </c>
      <c r="I188" s="230">
        <f t="shared" si="17"/>
        <v>4500</v>
      </c>
      <c r="J188" s="199" t="s">
        <v>92</v>
      </c>
      <c r="K188" s="199">
        <v>4500</v>
      </c>
      <c r="L188" s="199">
        <v>1</v>
      </c>
      <c r="M188" s="230">
        <f t="shared" si="18"/>
        <v>4500</v>
      </c>
      <c r="N188" s="199" t="s">
        <v>92</v>
      </c>
      <c r="O188" s="243"/>
    </row>
    <row r="189" spans="1:15" s="185" customFormat="1" ht="30" customHeight="1">
      <c r="A189" s="177" t="s">
        <v>399</v>
      </c>
      <c r="B189" s="227" t="s">
        <v>405</v>
      </c>
      <c r="C189" s="252" t="s">
        <v>702</v>
      </c>
      <c r="D189" s="272" t="s">
        <v>716</v>
      </c>
      <c r="E189" s="46" t="s">
        <v>22</v>
      </c>
      <c r="F189" s="229" t="s">
        <v>727</v>
      </c>
      <c r="G189" s="286">
        <v>1200</v>
      </c>
      <c r="H189" s="199">
        <v>10</v>
      </c>
      <c r="I189" s="230">
        <f t="shared" si="17"/>
        <v>12000</v>
      </c>
      <c r="J189" s="199" t="s">
        <v>92</v>
      </c>
      <c r="K189" s="286">
        <v>1200</v>
      </c>
      <c r="L189" s="199">
        <v>10</v>
      </c>
      <c r="M189" s="230">
        <f t="shared" si="18"/>
        <v>12000</v>
      </c>
      <c r="N189" s="199" t="s">
        <v>92</v>
      </c>
      <c r="O189" s="283"/>
    </row>
    <row r="190" spans="1:15" s="185" customFormat="1" ht="30" customHeight="1">
      <c r="A190" s="177" t="s">
        <v>399</v>
      </c>
      <c r="B190" s="227" t="s">
        <v>405</v>
      </c>
      <c r="C190" s="252" t="s">
        <v>702</v>
      </c>
      <c r="D190" s="272" t="s">
        <v>717</v>
      </c>
      <c r="E190" s="46" t="s">
        <v>22</v>
      </c>
      <c r="F190" s="229" t="s">
        <v>728</v>
      </c>
      <c r="G190" s="286">
        <v>1200</v>
      </c>
      <c r="H190" s="199">
        <v>4</v>
      </c>
      <c r="I190" s="230">
        <f t="shared" si="17"/>
        <v>4800</v>
      </c>
      <c r="J190" s="199" t="s">
        <v>92</v>
      </c>
      <c r="K190" s="286">
        <v>1200</v>
      </c>
      <c r="L190" s="199">
        <v>4</v>
      </c>
      <c r="M190" s="230">
        <f t="shared" si="18"/>
        <v>4800</v>
      </c>
      <c r="N190" s="199" t="s">
        <v>92</v>
      </c>
      <c r="O190" s="243"/>
    </row>
    <row r="191" spans="1:15" s="185" customFormat="1" ht="30" customHeight="1">
      <c r="A191" s="177" t="s">
        <v>399</v>
      </c>
      <c r="B191" s="227" t="s">
        <v>405</v>
      </c>
      <c r="C191" s="252" t="s">
        <v>703</v>
      </c>
      <c r="D191" s="272" t="s">
        <v>718</v>
      </c>
      <c r="E191" s="46" t="s">
        <v>22</v>
      </c>
      <c r="F191" s="229" t="s">
        <v>729</v>
      </c>
      <c r="G191" s="286">
        <v>1200</v>
      </c>
      <c r="H191" s="199">
        <v>4</v>
      </c>
      <c r="I191" s="230">
        <f t="shared" si="17"/>
        <v>4800</v>
      </c>
      <c r="J191" s="199" t="s">
        <v>92</v>
      </c>
      <c r="K191" s="286">
        <v>1200</v>
      </c>
      <c r="L191" s="199">
        <v>4</v>
      </c>
      <c r="M191" s="230">
        <f t="shared" si="18"/>
        <v>4800</v>
      </c>
      <c r="N191" s="199" t="s">
        <v>92</v>
      </c>
      <c r="O191" s="243"/>
    </row>
    <row r="192" spans="1:15" s="185" customFormat="1" ht="30" customHeight="1">
      <c r="A192" s="177" t="s">
        <v>399</v>
      </c>
      <c r="B192" s="227" t="s">
        <v>405</v>
      </c>
      <c r="C192" s="263" t="s">
        <v>704</v>
      </c>
      <c r="D192" s="264" t="s">
        <v>719</v>
      </c>
      <c r="E192" s="46" t="s">
        <v>22</v>
      </c>
      <c r="F192" s="229" t="s">
        <v>727</v>
      </c>
      <c r="G192" s="199">
        <v>1000</v>
      </c>
      <c r="H192" s="199">
        <v>5</v>
      </c>
      <c r="I192" s="230">
        <f t="shared" si="17"/>
        <v>5000</v>
      </c>
      <c r="J192" s="199" t="s">
        <v>92</v>
      </c>
      <c r="K192" s="199">
        <v>1000</v>
      </c>
      <c r="L192" s="199">
        <v>5</v>
      </c>
      <c r="M192" s="230">
        <f t="shared" si="18"/>
        <v>5000</v>
      </c>
      <c r="N192" s="199" t="s">
        <v>92</v>
      </c>
      <c r="O192" s="243"/>
    </row>
    <row r="193" spans="1:15" s="185" customFormat="1" ht="30" customHeight="1">
      <c r="A193" s="177" t="s">
        <v>399</v>
      </c>
      <c r="B193" s="227" t="s">
        <v>405</v>
      </c>
      <c r="C193" s="252" t="s">
        <v>705</v>
      </c>
      <c r="D193" s="265" t="s">
        <v>720</v>
      </c>
      <c r="E193" s="46" t="s">
        <v>22</v>
      </c>
      <c r="F193" s="229" t="s">
        <v>730</v>
      </c>
      <c r="G193" s="199">
        <v>200</v>
      </c>
      <c r="H193" s="199">
        <v>6</v>
      </c>
      <c r="I193" s="230">
        <f t="shared" si="17"/>
        <v>1200</v>
      </c>
      <c r="J193" s="199" t="s">
        <v>92</v>
      </c>
      <c r="K193" s="199">
        <v>200</v>
      </c>
      <c r="L193" s="199">
        <v>6</v>
      </c>
      <c r="M193" s="230">
        <f t="shared" si="18"/>
        <v>1200</v>
      </c>
      <c r="N193" s="199" t="s">
        <v>92</v>
      </c>
      <c r="O193" s="243"/>
    </row>
    <row r="194" spans="1:15" s="185" customFormat="1" ht="30" customHeight="1">
      <c r="A194" s="177" t="s">
        <v>399</v>
      </c>
      <c r="B194" s="227" t="s">
        <v>405</v>
      </c>
      <c r="C194" s="252" t="s">
        <v>706</v>
      </c>
      <c r="D194" s="254" t="s">
        <v>721</v>
      </c>
      <c r="E194" s="46" t="s">
        <v>22</v>
      </c>
      <c r="F194" s="229" t="s">
        <v>731</v>
      </c>
      <c r="G194" s="199">
        <v>200</v>
      </c>
      <c r="H194" s="199">
        <v>6</v>
      </c>
      <c r="I194" s="230">
        <f t="shared" si="17"/>
        <v>1200</v>
      </c>
      <c r="J194" s="199" t="s">
        <v>92</v>
      </c>
      <c r="K194" s="199">
        <v>200</v>
      </c>
      <c r="L194" s="199">
        <v>6</v>
      </c>
      <c r="M194" s="230">
        <f t="shared" si="18"/>
        <v>1200</v>
      </c>
      <c r="N194" s="199" t="s">
        <v>92</v>
      </c>
      <c r="O194" s="243"/>
    </row>
    <row r="195" spans="1:15" s="185" customFormat="1" ht="30" customHeight="1">
      <c r="A195" s="177" t="s">
        <v>399</v>
      </c>
      <c r="B195" s="227" t="s">
        <v>405</v>
      </c>
      <c r="C195" s="252" t="s">
        <v>707</v>
      </c>
      <c r="D195" s="254" t="s">
        <v>722</v>
      </c>
      <c r="E195" s="46" t="s">
        <v>22</v>
      </c>
      <c r="F195" s="229" t="s">
        <v>727</v>
      </c>
      <c r="G195" s="199">
        <v>700</v>
      </c>
      <c r="H195" s="199">
        <v>2</v>
      </c>
      <c r="I195" s="230">
        <f t="shared" si="17"/>
        <v>1400</v>
      </c>
      <c r="J195" s="199" t="s">
        <v>92</v>
      </c>
      <c r="K195" s="199">
        <v>700</v>
      </c>
      <c r="L195" s="199">
        <v>2</v>
      </c>
      <c r="M195" s="230">
        <f t="shared" si="18"/>
        <v>1400</v>
      </c>
      <c r="N195" s="199" t="s">
        <v>92</v>
      </c>
      <c r="O195" s="243"/>
    </row>
    <row r="196" spans="1:15" s="185" customFormat="1" ht="30" customHeight="1">
      <c r="A196" s="177" t="s">
        <v>399</v>
      </c>
      <c r="B196" s="227" t="s">
        <v>405</v>
      </c>
      <c r="C196" s="252" t="s">
        <v>708</v>
      </c>
      <c r="D196" s="253" t="s">
        <v>723</v>
      </c>
      <c r="E196" s="46" t="s">
        <v>22</v>
      </c>
      <c r="F196" s="229" t="s">
        <v>727</v>
      </c>
      <c r="G196" s="199">
        <v>1000</v>
      </c>
      <c r="H196" s="199">
        <v>2</v>
      </c>
      <c r="I196" s="230">
        <f t="shared" si="17"/>
        <v>2000</v>
      </c>
      <c r="J196" s="199" t="s">
        <v>92</v>
      </c>
      <c r="K196" s="199">
        <v>1000</v>
      </c>
      <c r="L196" s="199">
        <v>2</v>
      </c>
      <c r="M196" s="230">
        <f t="shared" si="18"/>
        <v>2000</v>
      </c>
      <c r="N196" s="199" t="s">
        <v>92</v>
      </c>
      <c r="O196" s="243"/>
    </row>
    <row r="197" spans="1:15" s="185" customFormat="1" ht="30" customHeight="1">
      <c r="A197" s="177" t="s">
        <v>399</v>
      </c>
      <c r="B197" s="227" t="s">
        <v>405</v>
      </c>
      <c r="C197" s="252" t="s">
        <v>709</v>
      </c>
      <c r="D197" s="253" t="s">
        <v>724</v>
      </c>
      <c r="E197" s="46" t="s">
        <v>22</v>
      </c>
      <c r="F197" s="229" t="s">
        <v>727</v>
      </c>
      <c r="G197" s="199">
        <v>400</v>
      </c>
      <c r="H197" s="199">
        <v>4</v>
      </c>
      <c r="I197" s="230">
        <f t="shared" si="17"/>
        <v>1600</v>
      </c>
      <c r="J197" s="199" t="s">
        <v>92</v>
      </c>
      <c r="K197" s="199">
        <v>400</v>
      </c>
      <c r="L197" s="199">
        <v>4</v>
      </c>
      <c r="M197" s="230">
        <f t="shared" si="18"/>
        <v>1600</v>
      </c>
      <c r="N197" s="199" t="s">
        <v>92</v>
      </c>
      <c r="O197" s="243"/>
    </row>
    <row r="198" spans="1:15" s="185" customFormat="1" ht="30" customHeight="1">
      <c r="A198" s="177" t="s">
        <v>399</v>
      </c>
      <c r="B198" s="227" t="s">
        <v>405</v>
      </c>
      <c r="C198" s="252" t="s">
        <v>710</v>
      </c>
      <c r="D198" s="254" t="s">
        <v>725</v>
      </c>
      <c r="E198" s="46" t="s">
        <v>22</v>
      </c>
      <c r="F198" s="229" t="s">
        <v>727</v>
      </c>
      <c r="G198" s="199">
        <v>500</v>
      </c>
      <c r="H198" s="199">
        <v>2</v>
      </c>
      <c r="I198" s="230">
        <f t="shared" si="17"/>
        <v>1000</v>
      </c>
      <c r="J198" s="199" t="s">
        <v>92</v>
      </c>
      <c r="K198" s="199">
        <v>500</v>
      </c>
      <c r="L198" s="199">
        <v>2</v>
      </c>
      <c r="M198" s="230">
        <f t="shared" si="18"/>
        <v>1000</v>
      </c>
      <c r="N198" s="199" t="s">
        <v>92</v>
      </c>
      <c r="O198" s="243"/>
    </row>
    <row r="199" spans="1:15" s="185" customFormat="1" ht="30" customHeight="1">
      <c r="A199" s="177" t="s">
        <v>399</v>
      </c>
      <c r="B199" s="227" t="s">
        <v>405</v>
      </c>
      <c r="C199" s="255" t="s">
        <v>711</v>
      </c>
      <c r="D199" s="256" t="s">
        <v>726</v>
      </c>
      <c r="E199" s="46" t="s">
        <v>22</v>
      </c>
      <c r="F199" s="229" t="s">
        <v>727</v>
      </c>
      <c r="G199" s="199">
        <v>2000</v>
      </c>
      <c r="H199" s="199">
        <v>1</v>
      </c>
      <c r="I199" s="230">
        <f t="shared" si="17"/>
        <v>2000</v>
      </c>
      <c r="J199" s="199" t="s">
        <v>92</v>
      </c>
      <c r="K199" s="199">
        <v>2000</v>
      </c>
      <c r="L199" s="199">
        <v>1</v>
      </c>
      <c r="M199" s="230">
        <f t="shared" si="18"/>
        <v>2000</v>
      </c>
      <c r="N199" s="199" t="s">
        <v>92</v>
      </c>
      <c r="O199" s="243"/>
    </row>
    <row r="200" spans="1:15" s="185" customFormat="1" ht="30" customHeight="1">
      <c r="A200" s="177" t="s">
        <v>399</v>
      </c>
      <c r="B200" s="227" t="s">
        <v>405</v>
      </c>
      <c r="C200" s="257" t="s">
        <v>712</v>
      </c>
      <c r="D200" s="258"/>
      <c r="E200" s="46" t="s">
        <v>22</v>
      </c>
      <c r="F200" s="229" t="s">
        <v>732</v>
      </c>
      <c r="G200" s="199">
        <v>500</v>
      </c>
      <c r="H200" s="199">
        <v>1</v>
      </c>
      <c r="I200" s="230">
        <f t="shared" si="17"/>
        <v>500</v>
      </c>
      <c r="J200" s="199" t="s">
        <v>92</v>
      </c>
      <c r="K200" s="199">
        <v>500</v>
      </c>
      <c r="L200" s="199">
        <v>1</v>
      </c>
      <c r="M200" s="230">
        <f t="shared" si="18"/>
        <v>500</v>
      </c>
      <c r="N200" s="199" t="s">
        <v>92</v>
      </c>
      <c r="O200" s="243"/>
    </row>
    <row r="201" spans="1:15" s="185" customFormat="1" ht="30" customHeight="1">
      <c r="A201" s="177" t="s">
        <v>399</v>
      </c>
      <c r="B201" s="227" t="s">
        <v>405</v>
      </c>
      <c r="C201" s="259" t="s">
        <v>713</v>
      </c>
      <c r="D201" s="258"/>
      <c r="E201" s="46" t="s">
        <v>22</v>
      </c>
      <c r="F201" s="229" t="s">
        <v>733</v>
      </c>
      <c r="G201" s="199">
        <v>2000</v>
      </c>
      <c r="H201" s="199">
        <v>1</v>
      </c>
      <c r="I201" s="230">
        <f t="shared" si="17"/>
        <v>2000</v>
      </c>
      <c r="J201" s="199" t="s">
        <v>92</v>
      </c>
      <c r="K201" s="199">
        <v>2000</v>
      </c>
      <c r="L201" s="199">
        <v>1</v>
      </c>
      <c r="M201" s="230">
        <f t="shared" si="18"/>
        <v>2000</v>
      </c>
      <c r="N201" s="199" t="s">
        <v>92</v>
      </c>
      <c r="O201" s="243"/>
    </row>
    <row r="202" spans="1:15" s="185" customFormat="1" ht="30" customHeight="1">
      <c r="A202" s="177" t="s">
        <v>399</v>
      </c>
      <c r="B202" s="227" t="s">
        <v>405</v>
      </c>
      <c r="C202" s="260" t="s">
        <v>714</v>
      </c>
      <c r="D202" s="261"/>
      <c r="E202" s="46" t="s">
        <v>22</v>
      </c>
      <c r="F202" s="229" t="s">
        <v>734</v>
      </c>
      <c r="G202" s="199">
        <v>150</v>
      </c>
      <c r="H202" s="199">
        <v>20</v>
      </c>
      <c r="I202" s="230">
        <f t="shared" si="17"/>
        <v>3000</v>
      </c>
      <c r="J202" s="199" t="s">
        <v>92</v>
      </c>
      <c r="K202" s="199">
        <v>150</v>
      </c>
      <c r="L202" s="199">
        <v>20</v>
      </c>
      <c r="M202" s="230">
        <f t="shared" si="18"/>
        <v>3000</v>
      </c>
      <c r="N202" s="199" t="s">
        <v>92</v>
      </c>
      <c r="O202" s="243"/>
    </row>
    <row r="203" spans="1:15" s="194" customFormat="1" ht="30" customHeight="1">
      <c r="A203" s="177" t="s">
        <v>399</v>
      </c>
      <c r="B203" s="174" t="s">
        <v>386</v>
      </c>
      <c r="C203" s="179" t="s">
        <v>394</v>
      </c>
      <c r="D203" s="201" t="s">
        <v>419</v>
      </c>
      <c r="E203" s="31" t="s">
        <v>22</v>
      </c>
      <c r="F203" s="202" t="s">
        <v>403</v>
      </c>
      <c r="G203" s="199">
        <v>300</v>
      </c>
      <c r="H203" s="199">
        <v>20</v>
      </c>
      <c r="I203" s="230">
        <f t="shared" si="17"/>
        <v>6000</v>
      </c>
      <c r="J203" s="199" t="s">
        <v>92</v>
      </c>
      <c r="K203" s="199">
        <v>300</v>
      </c>
      <c r="L203" s="199">
        <v>20</v>
      </c>
      <c r="M203" s="230">
        <f t="shared" si="18"/>
        <v>6000</v>
      </c>
      <c r="N203" s="199" t="s">
        <v>92</v>
      </c>
      <c r="O203" s="278"/>
    </row>
    <row r="204" spans="1:15" s="194" customFormat="1" ht="30" customHeight="1">
      <c r="A204" s="177" t="s">
        <v>399</v>
      </c>
      <c r="B204" s="174" t="s">
        <v>386</v>
      </c>
      <c r="C204" s="179" t="s">
        <v>406</v>
      </c>
      <c r="D204" s="201" t="s">
        <v>407</v>
      </c>
      <c r="E204" s="31" t="s">
        <v>22</v>
      </c>
      <c r="F204" s="202" t="s">
        <v>403</v>
      </c>
      <c r="G204" s="199">
        <v>3000</v>
      </c>
      <c r="H204" s="199">
        <v>2</v>
      </c>
      <c r="I204" s="249">
        <f t="shared" si="17"/>
        <v>6000</v>
      </c>
      <c r="J204" s="199" t="s">
        <v>92</v>
      </c>
      <c r="K204" s="199">
        <v>3000</v>
      </c>
      <c r="L204" s="199">
        <v>2</v>
      </c>
      <c r="M204" s="249">
        <f t="shared" si="18"/>
        <v>6000</v>
      </c>
      <c r="N204" s="199" t="s">
        <v>92</v>
      </c>
      <c r="O204" s="278"/>
    </row>
    <row r="205" spans="1:15" s="194" customFormat="1" ht="30" customHeight="1">
      <c r="A205" s="381" t="s">
        <v>399</v>
      </c>
      <c r="B205" s="399" t="s">
        <v>409</v>
      </c>
      <c r="C205" s="400" t="s">
        <v>408</v>
      </c>
      <c r="D205" s="397" t="s">
        <v>410</v>
      </c>
      <c r="E205" s="394" t="s">
        <v>22</v>
      </c>
      <c r="F205" s="398" t="s">
        <v>411</v>
      </c>
      <c r="G205" s="386">
        <v>40</v>
      </c>
      <c r="H205" s="386">
        <v>1600</v>
      </c>
      <c r="I205" s="401">
        <f t="shared" si="17"/>
        <v>64000</v>
      </c>
      <c r="J205" s="386" t="s">
        <v>92</v>
      </c>
      <c r="K205" s="386">
        <v>40</v>
      </c>
      <c r="L205" s="386">
        <v>2000</v>
      </c>
      <c r="M205" s="401">
        <f t="shared" si="18"/>
        <v>80000</v>
      </c>
      <c r="N205" s="386" t="s">
        <v>92</v>
      </c>
      <c r="O205" s="387" t="s">
        <v>790</v>
      </c>
    </row>
    <row r="206" spans="1:15" s="194" customFormat="1" ht="46" customHeight="1">
      <c r="A206" s="177" t="s">
        <v>399</v>
      </c>
      <c r="B206" s="174" t="s">
        <v>409</v>
      </c>
      <c r="C206" s="179" t="s">
        <v>750</v>
      </c>
      <c r="D206" s="201" t="s">
        <v>413</v>
      </c>
      <c r="E206" s="31" t="s">
        <v>22</v>
      </c>
      <c r="F206" s="202" t="s">
        <v>414</v>
      </c>
      <c r="G206" s="204">
        <v>500</v>
      </c>
      <c r="H206" s="204">
        <v>2</v>
      </c>
      <c r="I206" s="210">
        <f t="shared" si="17"/>
        <v>1000</v>
      </c>
      <c r="J206" s="204" t="s">
        <v>92</v>
      </c>
      <c r="K206" s="204">
        <v>500</v>
      </c>
      <c r="L206" s="204">
        <v>2</v>
      </c>
      <c r="M206" s="210">
        <f t="shared" si="18"/>
        <v>1000</v>
      </c>
      <c r="N206" s="204" t="s">
        <v>92</v>
      </c>
      <c r="O206" s="287" t="s">
        <v>741</v>
      </c>
    </row>
    <row r="207" spans="1:15" s="194" customFormat="1" ht="60" customHeight="1">
      <c r="A207" s="402" t="s">
        <v>399</v>
      </c>
      <c r="B207" s="403" t="s">
        <v>409</v>
      </c>
      <c r="C207" s="404" t="s">
        <v>412</v>
      </c>
      <c r="D207" s="405" t="s">
        <v>415</v>
      </c>
      <c r="E207" s="406" t="s">
        <v>22</v>
      </c>
      <c r="F207" s="407" t="s">
        <v>414</v>
      </c>
      <c r="G207" s="408">
        <v>100</v>
      </c>
      <c r="H207" s="408">
        <v>200</v>
      </c>
      <c r="I207" s="409">
        <f t="shared" si="17"/>
        <v>20000</v>
      </c>
      <c r="J207" s="408" t="s">
        <v>92</v>
      </c>
      <c r="K207" s="408">
        <v>0</v>
      </c>
      <c r="L207" s="408">
        <v>0</v>
      </c>
      <c r="M207" s="408">
        <v>0</v>
      </c>
      <c r="N207" s="408" t="s">
        <v>92</v>
      </c>
      <c r="O207" s="410" t="s">
        <v>742</v>
      </c>
    </row>
    <row r="208" spans="1:15" s="194" customFormat="1" ht="60" customHeight="1">
      <c r="A208" s="381" t="s">
        <v>399</v>
      </c>
      <c r="B208" s="399" t="s">
        <v>409</v>
      </c>
      <c r="C208" s="400" t="s">
        <v>412</v>
      </c>
      <c r="D208" s="397"/>
      <c r="E208" s="394" t="s">
        <v>22</v>
      </c>
      <c r="F208" s="398" t="s">
        <v>414</v>
      </c>
      <c r="G208" s="386"/>
      <c r="H208" s="386"/>
      <c r="I208" s="401"/>
      <c r="J208" s="386"/>
      <c r="K208" s="386">
        <v>250</v>
      </c>
      <c r="L208" s="386">
        <v>20</v>
      </c>
      <c r="M208" s="401">
        <f t="shared" ref="M208:M239" si="19">L208*K208</f>
        <v>5000</v>
      </c>
      <c r="N208" s="386" t="s">
        <v>92</v>
      </c>
      <c r="O208" s="411" t="s">
        <v>791</v>
      </c>
    </row>
    <row r="209" spans="1:15" s="194" customFormat="1" ht="60" customHeight="1">
      <c r="A209" s="381" t="s">
        <v>399</v>
      </c>
      <c r="B209" s="399" t="s">
        <v>409</v>
      </c>
      <c r="C209" s="400" t="s">
        <v>774</v>
      </c>
      <c r="D209" s="397" t="s">
        <v>773</v>
      </c>
      <c r="E209" s="394" t="s">
        <v>22</v>
      </c>
      <c r="F209" s="398" t="s">
        <v>414</v>
      </c>
      <c r="G209" s="386"/>
      <c r="H209" s="386"/>
      <c r="I209" s="401"/>
      <c r="J209" s="386"/>
      <c r="K209" s="386">
        <v>65</v>
      </c>
      <c r="L209" s="386">
        <v>250</v>
      </c>
      <c r="M209" s="401">
        <f t="shared" si="19"/>
        <v>16250</v>
      </c>
      <c r="N209" s="386" t="s">
        <v>92</v>
      </c>
      <c r="O209" s="411"/>
    </row>
    <row r="210" spans="1:15" s="194" customFormat="1" ht="30" customHeight="1">
      <c r="A210" s="177" t="s">
        <v>399</v>
      </c>
      <c r="B210" s="174" t="s">
        <v>409</v>
      </c>
      <c r="C210" s="179" t="s">
        <v>608</v>
      </c>
      <c r="D210" s="201" t="s">
        <v>418</v>
      </c>
      <c r="E210" s="31" t="s">
        <v>22</v>
      </c>
      <c r="F210" s="202" t="s">
        <v>403</v>
      </c>
      <c r="G210" s="199">
        <v>5000</v>
      </c>
      <c r="H210" s="199">
        <v>1</v>
      </c>
      <c r="I210" s="249">
        <f t="shared" si="17"/>
        <v>5000</v>
      </c>
      <c r="J210" s="199" t="s">
        <v>92</v>
      </c>
      <c r="K210" s="199">
        <v>5000</v>
      </c>
      <c r="L210" s="199">
        <v>1</v>
      </c>
      <c r="M210" s="249">
        <f t="shared" si="19"/>
        <v>5000</v>
      </c>
      <c r="N210" s="199" t="s">
        <v>92</v>
      </c>
      <c r="O210" s="278"/>
    </row>
    <row r="211" spans="1:15" s="194" customFormat="1" ht="30" customHeight="1">
      <c r="A211" s="177" t="s">
        <v>399</v>
      </c>
      <c r="B211" s="174" t="s">
        <v>137</v>
      </c>
      <c r="C211" s="173" t="s">
        <v>213</v>
      </c>
      <c r="D211" s="201" t="s">
        <v>272</v>
      </c>
      <c r="E211" s="31" t="s">
        <v>22</v>
      </c>
      <c r="F211" s="202" t="s">
        <v>61</v>
      </c>
      <c r="G211" s="199">
        <v>2000</v>
      </c>
      <c r="H211" s="199">
        <v>1</v>
      </c>
      <c r="I211" s="249">
        <f t="shared" si="17"/>
        <v>2000</v>
      </c>
      <c r="J211" s="199" t="s">
        <v>92</v>
      </c>
      <c r="K211" s="199">
        <v>2000</v>
      </c>
      <c r="L211" s="199">
        <v>1</v>
      </c>
      <c r="M211" s="249">
        <f t="shared" si="19"/>
        <v>2000</v>
      </c>
      <c r="N211" s="199" t="s">
        <v>92</v>
      </c>
      <c r="O211" s="278"/>
    </row>
    <row r="212" spans="1:15" s="194" customFormat="1" ht="30" customHeight="1">
      <c r="A212" s="177" t="s">
        <v>399</v>
      </c>
      <c r="B212" s="174" t="s">
        <v>570</v>
      </c>
      <c r="C212" s="173" t="s">
        <v>571</v>
      </c>
      <c r="D212" s="201" t="s">
        <v>572</v>
      </c>
      <c r="E212" s="31" t="s">
        <v>22</v>
      </c>
      <c r="F212" s="202" t="s">
        <v>300</v>
      </c>
      <c r="G212" s="199">
        <v>5000</v>
      </c>
      <c r="H212" s="199">
        <v>1</v>
      </c>
      <c r="I212" s="249">
        <f t="shared" si="17"/>
        <v>5000</v>
      </c>
      <c r="J212" s="199" t="s">
        <v>92</v>
      </c>
      <c r="K212" s="199">
        <v>5000</v>
      </c>
      <c r="L212" s="199">
        <v>1</v>
      </c>
      <c r="M212" s="249">
        <f t="shared" si="19"/>
        <v>5000</v>
      </c>
      <c r="N212" s="199" t="s">
        <v>92</v>
      </c>
      <c r="O212" s="278"/>
    </row>
    <row r="213" spans="1:15" s="194" customFormat="1" ht="30" customHeight="1">
      <c r="A213" s="177" t="s">
        <v>23</v>
      </c>
      <c r="B213" s="210" t="s">
        <v>24</v>
      </c>
      <c r="C213" s="173" t="s">
        <v>308</v>
      </c>
      <c r="D213" s="173" t="s">
        <v>464</v>
      </c>
      <c r="E213" s="31" t="s">
        <v>31</v>
      </c>
      <c r="F213" s="211" t="s">
        <v>138</v>
      </c>
      <c r="G213" s="199">
        <v>3500</v>
      </c>
      <c r="H213" s="199">
        <v>8</v>
      </c>
      <c r="I213" s="230">
        <f t="shared" si="17"/>
        <v>28000</v>
      </c>
      <c r="J213" s="199" t="s">
        <v>92</v>
      </c>
      <c r="K213" s="199">
        <v>3500</v>
      </c>
      <c r="L213" s="199">
        <v>8</v>
      </c>
      <c r="M213" s="230">
        <f t="shared" si="19"/>
        <v>28000</v>
      </c>
      <c r="N213" s="199" t="s">
        <v>92</v>
      </c>
      <c r="O213" s="278"/>
    </row>
    <row r="214" spans="1:15" s="194" customFormat="1" ht="30" customHeight="1">
      <c r="A214" s="177" t="s">
        <v>397</v>
      </c>
      <c r="B214" s="210" t="s">
        <v>24</v>
      </c>
      <c r="C214" s="31" t="s">
        <v>215</v>
      </c>
      <c r="D214" s="175" t="s">
        <v>555</v>
      </c>
      <c r="E214" s="31" t="s">
        <v>34</v>
      </c>
      <c r="F214" s="211" t="s">
        <v>138</v>
      </c>
      <c r="G214" s="199">
        <v>5000</v>
      </c>
      <c r="H214" s="199">
        <v>2.5</v>
      </c>
      <c r="I214" s="230">
        <f t="shared" si="17"/>
        <v>12500</v>
      </c>
      <c r="J214" s="199" t="s">
        <v>92</v>
      </c>
      <c r="K214" s="199">
        <v>5000</v>
      </c>
      <c r="L214" s="199">
        <v>2.5</v>
      </c>
      <c r="M214" s="230">
        <f t="shared" si="19"/>
        <v>12500</v>
      </c>
      <c r="N214" s="199" t="s">
        <v>92</v>
      </c>
      <c r="O214" s="278"/>
    </row>
    <row r="215" spans="1:15" s="194" customFormat="1" ht="30" customHeight="1">
      <c r="A215" s="381" t="s">
        <v>183</v>
      </c>
      <c r="B215" s="401" t="s">
        <v>24</v>
      </c>
      <c r="C215" s="394" t="s">
        <v>215</v>
      </c>
      <c r="D215" s="395" t="s">
        <v>775</v>
      </c>
      <c r="E215" s="394" t="s">
        <v>34</v>
      </c>
      <c r="F215" s="412" t="s">
        <v>138</v>
      </c>
      <c r="G215" s="386">
        <v>0</v>
      </c>
      <c r="H215" s="386">
        <v>0</v>
      </c>
      <c r="I215" s="386">
        <f t="shared" ref="I215" si="20">H215*G215</f>
        <v>0</v>
      </c>
      <c r="J215" s="386" t="s">
        <v>92</v>
      </c>
      <c r="K215" s="386">
        <v>3000</v>
      </c>
      <c r="L215" s="386">
        <v>1</v>
      </c>
      <c r="M215" s="386">
        <f t="shared" si="19"/>
        <v>3000</v>
      </c>
      <c r="N215" s="386" t="s">
        <v>92</v>
      </c>
      <c r="O215" s="387"/>
    </row>
    <row r="216" spans="1:15" s="194" customFormat="1" ht="30" customHeight="1">
      <c r="A216" s="177" t="s">
        <v>397</v>
      </c>
      <c r="B216" s="210" t="s">
        <v>24</v>
      </c>
      <c r="C216" s="31" t="s">
        <v>465</v>
      </c>
      <c r="D216" s="175" t="s">
        <v>560</v>
      </c>
      <c r="E216" s="31" t="s">
        <v>34</v>
      </c>
      <c r="F216" s="211" t="s">
        <v>138</v>
      </c>
      <c r="G216" s="199">
        <v>3000</v>
      </c>
      <c r="H216" s="199">
        <v>7.5</v>
      </c>
      <c r="I216" s="230">
        <f t="shared" si="17"/>
        <v>22500</v>
      </c>
      <c r="J216" s="199" t="s">
        <v>92</v>
      </c>
      <c r="K216" s="199">
        <v>3000</v>
      </c>
      <c r="L216" s="199">
        <v>7.5</v>
      </c>
      <c r="M216" s="230">
        <f t="shared" si="19"/>
        <v>22500</v>
      </c>
      <c r="N216" s="199" t="s">
        <v>92</v>
      </c>
      <c r="O216" s="278"/>
    </row>
    <row r="217" spans="1:15" s="194" customFormat="1" ht="30" customHeight="1">
      <c r="A217" s="177" t="s">
        <v>397</v>
      </c>
      <c r="B217" s="210" t="s">
        <v>24</v>
      </c>
      <c r="C217" s="31" t="s">
        <v>466</v>
      </c>
      <c r="D217" s="175" t="s">
        <v>555</v>
      </c>
      <c r="E217" s="31" t="s">
        <v>34</v>
      </c>
      <c r="F217" s="211" t="s">
        <v>138</v>
      </c>
      <c r="G217" s="199">
        <v>5000</v>
      </c>
      <c r="H217" s="199">
        <v>2.5</v>
      </c>
      <c r="I217" s="230">
        <f t="shared" si="17"/>
        <v>12500</v>
      </c>
      <c r="J217" s="199" t="s">
        <v>92</v>
      </c>
      <c r="K217" s="199">
        <v>5000</v>
      </c>
      <c r="L217" s="199">
        <v>2.5</v>
      </c>
      <c r="M217" s="230">
        <f t="shared" si="19"/>
        <v>12500</v>
      </c>
      <c r="N217" s="199" t="s">
        <v>92</v>
      </c>
      <c r="O217" s="278"/>
    </row>
    <row r="218" spans="1:15" s="194" customFormat="1" ht="30" customHeight="1">
      <c r="A218" s="177" t="s">
        <v>397</v>
      </c>
      <c r="B218" s="210" t="s">
        <v>24</v>
      </c>
      <c r="C218" s="31" t="s">
        <v>467</v>
      </c>
      <c r="D218" s="175" t="s">
        <v>556</v>
      </c>
      <c r="E218" s="31" t="s">
        <v>34</v>
      </c>
      <c r="F218" s="211" t="s">
        <v>138</v>
      </c>
      <c r="G218" s="199">
        <v>3000</v>
      </c>
      <c r="H218" s="199">
        <v>5</v>
      </c>
      <c r="I218" s="230">
        <f t="shared" si="17"/>
        <v>15000</v>
      </c>
      <c r="J218" s="199" t="s">
        <v>92</v>
      </c>
      <c r="K218" s="199">
        <v>3000</v>
      </c>
      <c r="L218" s="199">
        <v>5</v>
      </c>
      <c r="M218" s="230">
        <f t="shared" si="19"/>
        <v>15000</v>
      </c>
      <c r="N218" s="199" t="s">
        <v>92</v>
      </c>
      <c r="O218" s="278"/>
    </row>
    <row r="219" spans="1:15" s="194" customFormat="1" ht="30" customHeight="1">
      <c r="A219" s="212" t="s">
        <v>23</v>
      </c>
      <c r="B219" s="212" t="s">
        <v>24</v>
      </c>
      <c r="C219" s="31" t="s">
        <v>143</v>
      </c>
      <c r="D219" s="175" t="s">
        <v>553</v>
      </c>
      <c r="E219" s="31" t="s">
        <v>26</v>
      </c>
      <c r="F219" s="211" t="s">
        <v>138</v>
      </c>
      <c r="G219" s="199">
        <v>8000</v>
      </c>
      <c r="H219" s="199">
        <v>1</v>
      </c>
      <c r="I219" s="230">
        <f t="shared" si="17"/>
        <v>8000</v>
      </c>
      <c r="J219" s="199" t="s">
        <v>92</v>
      </c>
      <c r="K219" s="199">
        <v>8000</v>
      </c>
      <c r="L219" s="199">
        <v>1</v>
      </c>
      <c r="M219" s="230">
        <f t="shared" si="19"/>
        <v>8000</v>
      </c>
      <c r="N219" s="199" t="s">
        <v>92</v>
      </c>
      <c r="O219" s="278"/>
    </row>
    <row r="220" spans="1:15" s="194" customFormat="1" ht="30" customHeight="1">
      <c r="A220" s="210" t="s">
        <v>23</v>
      </c>
      <c r="B220" s="210" t="s">
        <v>24</v>
      </c>
      <c r="C220" s="31" t="s">
        <v>144</v>
      </c>
      <c r="D220" s="175" t="s">
        <v>145</v>
      </c>
      <c r="E220" s="31" t="s">
        <v>26</v>
      </c>
      <c r="F220" s="211" t="s">
        <v>146</v>
      </c>
      <c r="G220" s="199">
        <v>2500</v>
      </c>
      <c r="H220" s="199">
        <v>3</v>
      </c>
      <c r="I220" s="230">
        <f t="shared" si="17"/>
        <v>7500</v>
      </c>
      <c r="J220" s="199" t="s">
        <v>92</v>
      </c>
      <c r="K220" s="199">
        <v>2500</v>
      </c>
      <c r="L220" s="199">
        <v>3</v>
      </c>
      <c r="M220" s="230">
        <f t="shared" si="19"/>
        <v>7500</v>
      </c>
      <c r="N220" s="199" t="s">
        <v>92</v>
      </c>
      <c r="O220" s="278"/>
    </row>
    <row r="221" spans="1:15" s="194" customFormat="1" ht="30" customHeight="1">
      <c r="A221" s="177" t="s">
        <v>23</v>
      </c>
      <c r="B221" s="212" t="s">
        <v>24</v>
      </c>
      <c r="C221" s="31" t="s">
        <v>170</v>
      </c>
      <c r="D221" s="175" t="s">
        <v>546</v>
      </c>
      <c r="E221" s="31" t="s">
        <v>34</v>
      </c>
      <c r="F221" s="211" t="s">
        <v>138</v>
      </c>
      <c r="G221" s="199">
        <v>6000</v>
      </c>
      <c r="H221" s="199">
        <v>1</v>
      </c>
      <c r="I221" s="230">
        <f t="shared" si="17"/>
        <v>6000</v>
      </c>
      <c r="J221" s="199" t="s">
        <v>92</v>
      </c>
      <c r="K221" s="199">
        <v>6000</v>
      </c>
      <c r="L221" s="199">
        <v>1</v>
      </c>
      <c r="M221" s="230">
        <f t="shared" si="19"/>
        <v>6000</v>
      </c>
      <c r="N221" s="199" t="s">
        <v>92</v>
      </c>
      <c r="O221" s="278"/>
    </row>
    <row r="222" spans="1:15" s="194" customFormat="1" ht="30" customHeight="1">
      <c r="A222" s="177" t="s">
        <v>23</v>
      </c>
      <c r="B222" s="212" t="s">
        <v>24</v>
      </c>
      <c r="C222" s="31" t="s">
        <v>265</v>
      </c>
      <c r="D222" s="175" t="s">
        <v>266</v>
      </c>
      <c r="E222" s="31" t="s">
        <v>34</v>
      </c>
      <c r="F222" s="211" t="s">
        <v>177</v>
      </c>
      <c r="G222" s="199">
        <v>5000</v>
      </c>
      <c r="H222" s="199">
        <v>1</v>
      </c>
      <c r="I222" s="230">
        <f t="shared" si="17"/>
        <v>5000</v>
      </c>
      <c r="J222" s="199" t="s">
        <v>92</v>
      </c>
      <c r="K222" s="199">
        <v>5000</v>
      </c>
      <c r="L222" s="199">
        <v>1</v>
      </c>
      <c r="M222" s="230">
        <f t="shared" si="19"/>
        <v>5000</v>
      </c>
      <c r="N222" s="199" t="s">
        <v>92</v>
      </c>
      <c r="O222" s="278"/>
    </row>
    <row r="223" spans="1:15" s="194" customFormat="1" ht="30" customHeight="1">
      <c r="A223" s="177" t="s">
        <v>397</v>
      </c>
      <c r="B223" s="210" t="s">
        <v>24</v>
      </c>
      <c r="C223" s="31" t="s">
        <v>465</v>
      </c>
      <c r="D223" s="175" t="s">
        <v>469</v>
      </c>
      <c r="E223" s="31" t="s">
        <v>22</v>
      </c>
      <c r="F223" s="211" t="s">
        <v>138</v>
      </c>
      <c r="G223" s="199">
        <v>3000</v>
      </c>
      <c r="H223" s="199">
        <v>1</v>
      </c>
      <c r="I223" s="230">
        <f t="shared" si="17"/>
        <v>3000</v>
      </c>
      <c r="J223" s="199" t="s">
        <v>92</v>
      </c>
      <c r="K223" s="199">
        <v>3000</v>
      </c>
      <c r="L223" s="199">
        <v>1</v>
      </c>
      <c r="M223" s="230">
        <f t="shared" si="19"/>
        <v>3000</v>
      </c>
      <c r="N223" s="199" t="s">
        <v>92</v>
      </c>
      <c r="O223" s="278"/>
    </row>
    <row r="224" spans="1:15" s="194" customFormat="1" ht="30" customHeight="1">
      <c r="A224" s="177" t="s">
        <v>397</v>
      </c>
      <c r="B224" s="210" t="s">
        <v>24</v>
      </c>
      <c r="C224" s="31" t="s">
        <v>467</v>
      </c>
      <c r="D224" s="175" t="s">
        <v>548</v>
      </c>
      <c r="E224" s="31" t="s">
        <v>22</v>
      </c>
      <c r="F224" s="211" t="s">
        <v>138</v>
      </c>
      <c r="G224" s="199">
        <v>3000</v>
      </c>
      <c r="H224" s="199">
        <v>2</v>
      </c>
      <c r="I224" s="230">
        <f t="shared" si="17"/>
        <v>6000</v>
      </c>
      <c r="J224" s="199" t="s">
        <v>92</v>
      </c>
      <c r="K224" s="199">
        <v>3000</v>
      </c>
      <c r="L224" s="199">
        <v>2</v>
      </c>
      <c r="M224" s="230">
        <f t="shared" si="19"/>
        <v>6000</v>
      </c>
      <c r="N224" s="199" t="s">
        <v>92</v>
      </c>
      <c r="O224" s="278"/>
    </row>
    <row r="225" spans="1:15" s="194" customFormat="1" ht="30" customHeight="1">
      <c r="A225" s="177" t="s">
        <v>397</v>
      </c>
      <c r="B225" s="210" t="s">
        <v>24</v>
      </c>
      <c r="C225" s="31" t="s">
        <v>468</v>
      </c>
      <c r="D225" s="175" t="s">
        <v>470</v>
      </c>
      <c r="E225" s="31" t="s">
        <v>22</v>
      </c>
      <c r="F225" s="211" t="s">
        <v>177</v>
      </c>
      <c r="G225" s="199">
        <v>5000</v>
      </c>
      <c r="H225" s="199">
        <v>2</v>
      </c>
      <c r="I225" s="230">
        <f t="shared" si="17"/>
        <v>10000</v>
      </c>
      <c r="J225" s="199" t="s">
        <v>92</v>
      </c>
      <c r="K225" s="199">
        <v>5000</v>
      </c>
      <c r="L225" s="199">
        <v>2</v>
      </c>
      <c r="M225" s="230">
        <f t="shared" si="19"/>
        <v>10000</v>
      </c>
      <c r="N225" s="199" t="s">
        <v>92</v>
      </c>
      <c r="O225" s="278"/>
    </row>
    <row r="226" spans="1:15" s="194" customFormat="1" ht="30" customHeight="1">
      <c r="A226" s="177" t="s">
        <v>397</v>
      </c>
      <c r="B226" s="210" t="s">
        <v>24</v>
      </c>
      <c r="C226" s="31" t="s">
        <v>468</v>
      </c>
      <c r="D226" s="175" t="s">
        <v>471</v>
      </c>
      <c r="E226" s="31" t="s">
        <v>22</v>
      </c>
      <c r="F226" s="211" t="s">
        <v>138</v>
      </c>
      <c r="G226" s="199">
        <v>5000</v>
      </c>
      <c r="H226" s="199">
        <v>1</v>
      </c>
      <c r="I226" s="230">
        <f t="shared" si="17"/>
        <v>5000</v>
      </c>
      <c r="J226" s="199" t="s">
        <v>92</v>
      </c>
      <c r="K226" s="199">
        <v>5000</v>
      </c>
      <c r="L226" s="199">
        <v>1</v>
      </c>
      <c r="M226" s="230">
        <f t="shared" si="19"/>
        <v>5000</v>
      </c>
      <c r="N226" s="199" t="s">
        <v>92</v>
      </c>
      <c r="O226" s="278"/>
    </row>
    <row r="227" spans="1:15" s="194" customFormat="1" ht="30" customHeight="1">
      <c r="A227" s="177" t="s">
        <v>397</v>
      </c>
      <c r="B227" s="210" t="s">
        <v>24</v>
      </c>
      <c r="C227" s="31" t="s">
        <v>549</v>
      </c>
      <c r="D227" s="213" t="s">
        <v>557</v>
      </c>
      <c r="E227" s="31" t="s">
        <v>26</v>
      </c>
      <c r="F227" s="211" t="s">
        <v>476</v>
      </c>
      <c r="G227" s="199">
        <v>1200</v>
      </c>
      <c r="H227" s="199">
        <v>14</v>
      </c>
      <c r="I227" s="230">
        <f t="shared" si="17"/>
        <v>16800</v>
      </c>
      <c r="J227" s="199" t="s">
        <v>92</v>
      </c>
      <c r="K227" s="199">
        <v>1200</v>
      </c>
      <c r="L227" s="199">
        <v>14</v>
      </c>
      <c r="M227" s="230">
        <f t="shared" si="19"/>
        <v>16800</v>
      </c>
      <c r="N227" s="199" t="s">
        <v>92</v>
      </c>
      <c r="O227" s="278"/>
    </row>
    <row r="228" spans="1:15" s="194" customFormat="1" ht="30" customHeight="1">
      <c r="A228" s="177" t="s">
        <v>397</v>
      </c>
      <c r="B228" s="210" t="s">
        <v>24</v>
      </c>
      <c r="C228" s="31" t="s">
        <v>550</v>
      </c>
      <c r="D228" s="213" t="s">
        <v>558</v>
      </c>
      <c r="E228" s="31" t="s">
        <v>26</v>
      </c>
      <c r="F228" s="211" t="s">
        <v>551</v>
      </c>
      <c r="G228" s="199">
        <v>200</v>
      </c>
      <c r="H228" s="199">
        <v>16</v>
      </c>
      <c r="I228" s="230">
        <f t="shared" si="17"/>
        <v>3200</v>
      </c>
      <c r="J228" s="199" t="s">
        <v>92</v>
      </c>
      <c r="K228" s="199">
        <v>200</v>
      </c>
      <c r="L228" s="199">
        <v>16</v>
      </c>
      <c r="M228" s="230">
        <f t="shared" si="19"/>
        <v>3200</v>
      </c>
      <c r="N228" s="199" t="s">
        <v>92</v>
      </c>
      <c r="O228" s="278"/>
    </row>
    <row r="229" spans="1:15" s="194" customFormat="1" ht="30" customHeight="1">
      <c r="A229" s="177" t="s">
        <v>397</v>
      </c>
      <c r="B229" s="210" t="s">
        <v>24</v>
      </c>
      <c r="C229" s="31" t="s">
        <v>552</v>
      </c>
      <c r="D229" s="213" t="s">
        <v>554</v>
      </c>
      <c r="E229" s="31" t="s">
        <v>26</v>
      </c>
      <c r="F229" s="211" t="s">
        <v>395</v>
      </c>
      <c r="G229" s="199">
        <v>100</v>
      </c>
      <c r="H229" s="199">
        <v>23</v>
      </c>
      <c r="I229" s="230">
        <f t="shared" si="17"/>
        <v>2300</v>
      </c>
      <c r="J229" s="199" t="s">
        <v>563</v>
      </c>
      <c r="K229" s="199">
        <v>100</v>
      </c>
      <c r="L229" s="199">
        <v>23</v>
      </c>
      <c r="M229" s="230">
        <f t="shared" si="19"/>
        <v>2300</v>
      </c>
      <c r="N229" s="199" t="s">
        <v>544</v>
      </c>
      <c r="O229" s="278"/>
    </row>
    <row r="230" spans="1:15" s="194" customFormat="1" ht="80">
      <c r="A230" s="177" t="s">
        <v>23</v>
      </c>
      <c r="B230" s="212" t="s">
        <v>24</v>
      </c>
      <c r="C230" s="31" t="s">
        <v>139</v>
      </c>
      <c r="D230" s="213" t="s">
        <v>310</v>
      </c>
      <c r="E230" s="31" t="s">
        <v>26</v>
      </c>
      <c r="F230" s="211" t="s">
        <v>138</v>
      </c>
      <c r="G230" s="199">
        <v>1000</v>
      </c>
      <c r="H230" s="199">
        <v>12</v>
      </c>
      <c r="I230" s="230">
        <f t="shared" si="17"/>
        <v>12000</v>
      </c>
      <c r="J230" s="199" t="s">
        <v>62</v>
      </c>
      <c r="K230" s="199">
        <v>1000</v>
      </c>
      <c r="L230" s="199">
        <v>12</v>
      </c>
      <c r="M230" s="230">
        <f t="shared" si="19"/>
        <v>12000</v>
      </c>
      <c r="N230" s="199" t="s">
        <v>62</v>
      </c>
      <c r="O230" s="278"/>
    </row>
    <row r="231" spans="1:15" s="194" customFormat="1" ht="30" customHeight="1">
      <c r="A231" s="177" t="s">
        <v>23</v>
      </c>
      <c r="B231" s="212" t="s">
        <v>24</v>
      </c>
      <c r="C231" s="31" t="s">
        <v>140</v>
      </c>
      <c r="D231" s="213" t="s">
        <v>472</v>
      </c>
      <c r="E231" s="31" t="s">
        <v>26</v>
      </c>
      <c r="F231" s="211" t="s">
        <v>138</v>
      </c>
      <c r="G231" s="199">
        <v>800</v>
      </c>
      <c r="H231" s="199">
        <v>14</v>
      </c>
      <c r="I231" s="230">
        <f t="shared" si="17"/>
        <v>11200</v>
      </c>
      <c r="J231" s="199" t="s">
        <v>62</v>
      </c>
      <c r="K231" s="199">
        <v>800</v>
      </c>
      <c r="L231" s="199">
        <v>14</v>
      </c>
      <c r="M231" s="230">
        <f t="shared" si="19"/>
        <v>11200</v>
      </c>
      <c r="N231" s="199" t="s">
        <v>62</v>
      </c>
      <c r="O231" s="278"/>
    </row>
    <row r="232" spans="1:15" s="194" customFormat="1" ht="30" customHeight="1">
      <c r="A232" s="177" t="s">
        <v>23</v>
      </c>
      <c r="B232" s="212" t="s">
        <v>24</v>
      </c>
      <c r="C232" s="31" t="s">
        <v>141</v>
      </c>
      <c r="D232" s="213" t="s">
        <v>473</v>
      </c>
      <c r="E232" s="31" t="s">
        <v>26</v>
      </c>
      <c r="F232" s="211" t="s">
        <v>138</v>
      </c>
      <c r="G232" s="199">
        <v>500</v>
      </c>
      <c r="H232" s="199">
        <v>14</v>
      </c>
      <c r="I232" s="230">
        <f t="shared" si="17"/>
        <v>7000</v>
      </c>
      <c r="J232" s="199" t="s">
        <v>62</v>
      </c>
      <c r="K232" s="199">
        <v>500</v>
      </c>
      <c r="L232" s="199">
        <v>14</v>
      </c>
      <c r="M232" s="230">
        <f t="shared" si="19"/>
        <v>7000</v>
      </c>
      <c r="N232" s="199" t="s">
        <v>62</v>
      </c>
      <c r="O232" s="278"/>
    </row>
    <row r="233" spans="1:15" s="194" customFormat="1" ht="30" customHeight="1">
      <c r="A233" s="177" t="s">
        <v>23</v>
      </c>
      <c r="B233" s="212" t="s">
        <v>24</v>
      </c>
      <c r="C233" s="31" t="s">
        <v>142</v>
      </c>
      <c r="D233" s="213" t="s">
        <v>797</v>
      </c>
      <c r="E233" s="31" t="s">
        <v>26</v>
      </c>
      <c r="F233" s="211" t="s">
        <v>138</v>
      </c>
      <c r="G233" s="199">
        <v>500</v>
      </c>
      <c r="H233" s="199">
        <v>12</v>
      </c>
      <c r="I233" s="230">
        <f t="shared" si="17"/>
        <v>6000</v>
      </c>
      <c r="J233" s="199" t="s">
        <v>62</v>
      </c>
      <c r="K233" s="199">
        <v>500</v>
      </c>
      <c r="L233" s="199">
        <v>12</v>
      </c>
      <c r="M233" s="230">
        <f t="shared" si="19"/>
        <v>6000</v>
      </c>
      <c r="N233" s="199" t="s">
        <v>62</v>
      </c>
      <c r="O233" s="278"/>
    </row>
    <row r="234" spans="1:15" s="194" customFormat="1" ht="30" customHeight="1">
      <c r="A234" s="31" t="s">
        <v>183</v>
      </c>
      <c r="B234" s="31" t="s">
        <v>24</v>
      </c>
      <c r="C234" s="173" t="s">
        <v>184</v>
      </c>
      <c r="D234" s="201" t="s">
        <v>309</v>
      </c>
      <c r="E234" s="31" t="s">
        <v>26</v>
      </c>
      <c r="F234" s="202" t="s">
        <v>138</v>
      </c>
      <c r="G234" s="199">
        <v>500</v>
      </c>
      <c r="H234" s="199">
        <v>12</v>
      </c>
      <c r="I234" s="230">
        <f t="shared" si="17"/>
        <v>6000</v>
      </c>
      <c r="J234" s="199" t="s">
        <v>62</v>
      </c>
      <c r="K234" s="199">
        <v>500</v>
      </c>
      <c r="L234" s="199">
        <v>12</v>
      </c>
      <c r="M234" s="230">
        <f t="shared" si="19"/>
        <v>6000</v>
      </c>
      <c r="N234" s="199" t="s">
        <v>62</v>
      </c>
      <c r="O234" s="278"/>
    </row>
    <row r="235" spans="1:15" s="194" customFormat="1" ht="30" customHeight="1">
      <c r="A235" s="212" t="s">
        <v>276</v>
      </c>
      <c r="B235" s="212" t="s">
        <v>273</v>
      </c>
      <c r="C235" s="214" t="s">
        <v>278</v>
      </c>
      <c r="D235" s="175" t="s">
        <v>474</v>
      </c>
      <c r="E235" s="31" t="s">
        <v>34</v>
      </c>
      <c r="F235" s="215" t="s">
        <v>136</v>
      </c>
      <c r="G235" s="199">
        <v>2000</v>
      </c>
      <c r="H235" s="199">
        <v>2</v>
      </c>
      <c r="I235" s="230">
        <f t="shared" si="17"/>
        <v>4000</v>
      </c>
      <c r="J235" s="199" t="s">
        <v>62</v>
      </c>
      <c r="K235" s="199">
        <v>2000</v>
      </c>
      <c r="L235" s="199">
        <v>2</v>
      </c>
      <c r="M235" s="230">
        <f t="shared" si="19"/>
        <v>4000</v>
      </c>
      <c r="N235" s="199" t="s">
        <v>62</v>
      </c>
      <c r="O235" s="278"/>
    </row>
    <row r="236" spans="1:15" s="194" customFormat="1" ht="30" customHeight="1">
      <c r="A236" s="177" t="s">
        <v>40</v>
      </c>
      <c r="B236" s="216" t="s">
        <v>40</v>
      </c>
      <c r="C236" s="214" t="s">
        <v>147</v>
      </c>
      <c r="D236" s="217" t="s">
        <v>475</v>
      </c>
      <c r="E236" s="31" t="s">
        <v>26</v>
      </c>
      <c r="F236" s="215" t="s">
        <v>476</v>
      </c>
      <c r="G236" s="199">
        <v>5000</v>
      </c>
      <c r="H236" s="199">
        <v>3</v>
      </c>
      <c r="I236" s="230">
        <f t="shared" si="17"/>
        <v>15000</v>
      </c>
      <c r="J236" s="199" t="s">
        <v>62</v>
      </c>
      <c r="K236" s="199">
        <v>5000</v>
      </c>
      <c r="L236" s="199">
        <v>3</v>
      </c>
      <c r="M236" s="230">
        <f t="shared" si="19"/>
        <v>15000</v>
      </c>
      <c r="N236" s="199" t="s">
        <v>62</v>
      </c>
      <c r="O236" s="278"/>
    </row>
    <row r="237" spans="1:15" s="194" customFormat="1" ht="30" customHeight="1">
      <c r="A237" s="177" t="s">
        <v>40</v>
      </c>
      <c r="B237" s="216" t="s">
        <v>40</v>
      </c>
      <c r="C237" s="214" t="s">
        <v>148</v>
      </c>
      <c r="D237" s="214" t="s">
        <v>477</v>
      </c>
      <c r="E237" s="31" t="s">
        <v>26</v>
      </c>
      <c r="F237" s="215" t="s">
        <v>138</v>
      </c>
      <c r="G237" s="199">
        <v>1500</v>
      </c>
      <c r="H237" s="199">
        <v>16</v>
      </c>
      <c r="I237" s="230">
        <f t="shared" si="17"/>
        <v>24000</v>
      </c>
      <c r="J237" s="199" t="s">
        <v>62</v>
      </c>
      <c r="K237" s="199">
        <v>1500</v>
      </c>
      <c r="L237" s="199">
        <v>16</v>
      </c>
      <c r="M237" s="230">
        <f t="shared" si="19"/>
        <v>24000</v>
      </c>
      <c r="N237" s="199" t="s">
        <v>62</v>
      </c>
      <c r="O237" s="278"/>
    </row>
    <row r="238" spans="1:15" s="194" customFormat="1" ht="30" customHeight="1">
      <c r="A238" s="177" t="s">
        <v>40</v>
      </c>
      <c r="B238" s="216" t="s">
        <v>40</v>
      </c>
      <c r="C238" s="214" t="s">
        <v>149</v>
      </c>
      <c r="D238" s="214" t="s">
        <v>267</v>
      </c>
      <c r="E238" s="31" t="s">
        <v>26</v>
      </c>
      <c r="F238" s="215" t="s">
        <v>138</v>
      </c>
      <c r="G238" s="199">
        <v>500</v>
      </c>
      <c r="H238" s="199">
        <v>20</v>
      </c>
      <c r="I238" s="230">
        <f t="shared" si="17"/>
        <v>10000</v>
      </c>
      <c r="J238" s="199" t="s">
        <v>62</v>
      </c>
      <c r="K238" s="199">
        <v>500</v>
      </c>
      <c r="L238" s="199">
        <v>20</v>
      </c>
      <c r="M238" s="230">
        <f t="shared" si="19"/>
        <v>10000</v>
      </c>
      <c r="N238" s="199" t="s">
        <v>62</v>
      </c>
      <c r="O238" s="278"/>
    </row>
    <row r="239" spans="1:15" s="194" customFormat="1" ht="30" customHeight="1">
      <c r="A239" s="177" t="s">
        <v>40</v>
      </c>
      <c r="B239" s="216" t="s">
        <v>40</v>
      </c>
      <c r="C239" s="180" t="s">
        <v>150</v>
      </c>
      <c r="D239" s="217" t="s">
        <v>214</v>
      </c>
      <c r="E239" s="31" t="s">
        <v>26</v>
      </c>
      <c r="F239" s="215" t="s">
        <v>138</v>
      </c>
      <c r="G239" s="199">
        <v>200</v>
      </c>
      <c r="H239" s="199">
        <v>48</v>
      </c>
      <c r="I239" s="230">
        <f t="shared" si="17"/>
        <v>9600</v>
      </c>
      <c r="J239" s="199" t="s">
        <v>62</v>
      </c>
      <c r="K239" s="199">
        <v>200</v>
      </c>
      <c r="L239" s="199">
        <v>48</v>
      </c>
      <c r="M239" s="230">
        <f t="shared" si="19"/>
        <v>9600</v>
      </c>
      <c r="N239" s="199" t="s">
        <v>62</v>
      </c>
      <c r="O239" s="278"/>
    </row>
    <row r="240" spans="1:15" s="194" customFormat="1" ht="30" customHeight="1">
      <c r="A240" s="209"/>
      <c r="B240" s="218"/>
      <c r="C240" s="181"/>
      <c r="D240" s="219"/>
      <c r="E240" s="203"/>
      <c r="F240" s="219"/>
      <c r="G240" s="199"/>
      <c r="H240" s="199"/>
      <c r="I240" s="204"/>
      <c r="J240" s="199"/>
      <c r="K240" s="199"/>
      <c r="L240" s="199"/>
      <c r="M240" s="199"/>
      <c r="N240" s="199"/>
      <c r="O240" s="278"/>
    </row>
    <row r="241" spans="1:59" ht="30" customHeight="1">
      <c r="A241" s="328" t="s">
        <v>777</v>
      </c>
      <c r="B241" s="329"/>
      <c r="C241" s="329"/>
      <c r="D241" s="329"/>
      <c r="E241" s="329"/>
      <c r="F241" s="329"/>
      <c r="G241" s="329"/>
      <c r="H241" s="330"/>
      <c r="I241" s="279">
        <f>SUM(I15:I240)</f>
        <v>2019422</v>
      </c>
      <c r="J241" s="214"/>
      <c r="K241" s="413"/>
      <c r="L241" s="413" t="s">
        <v>778</v>
      </c>
      <c r="M241" s="414">
        <f>SUM(M15:M240)</f>
        <v>2027032</v>
      </c>
      <c r="N241" s="214"/>
      <c r="O241" s="278"/>
    </row>
    <row r="242" spans="1:59" ht="30" customHeight="1">
      <c r="A242" s="328" t="s">
        <v>275</v>
      </c>
      <c r="B242" s="329"/>
      <c r="C242" s="329"/>
      <c r="D242" s="329"/>
      <c r="E242" s="329"/>
      <c r="F242" s="329"/>
      <c r="G242" s="329"/>
      <c r="H242" s="330"/>
      <c r="I242" s="279"/>
      <c r="J242" s="214"/>
      <c r="K242" s="413"/>
      <c r="L242" s="413" t="s">
        <v>5</v>
      </c>
      <c r="M242" s="414"/>
      <c r="N242" s="214"/>
      <c r="O242" s="278"/>
    </row>
    <row r="243" spans="1:59" s="220" customFormat="1" ht="40.25" customHeight="1">
      <c r="A243" s="331" t="s">
        <v>152</v>
      </c>
      <c r="B243" s="332"/>
      <c r="C243" s="332"/>
      <c r="D243" s="332"/>
      <c r="E243" s="332"/>
      <c r="F243" s="332"/>
      <c r="G243" s="332"/>
      <c r="H243" s="333"/>
      <c r="I243" s="280">
        <f>SUM(I15:I240)-I229-I230-I231-I232-I233-I234-I235-I236-I237-I238-I239</f>
        <v>1912322</v>
      </c>
      <c r="J243" s="31"/>
      <c r="K243" s="413"/>
      <c r="L243" s="425" t="s">
        <v>152</v>
      </c>
      <c r="M243" s="415">
        <f>M241-M229-M230-M231-M232-M233-M234-M235-M236-M237-M238-M239</f>
        <v>1919932</v>
      </c>
      <c r="N243" s="31"/>
      <c r="O243" s="278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  <c r="AN243" s="194"/>
      <c r="AO243" s="194"/>
      <c r="AP243" s="194"/>
      <c r="AQ243" s="194"/>
      <c r="AR243" s="194"/>
      <c r="AS243" s="194"/>
      <c r="AT243" s="194"/>
      <c r="AU243" s="194"/>
      <c r="AV243" s="194"/>
      <c r="AW243" s="194"/>
      <c r="AX243" s="194"/>
      <c r="AY243" s="194"/>
      <c r="AZ243" s="194"/>
      <c r="BA243" s="194"/>
      <c r="BB243" s="194"/>
      <c r="BC243" s="194"/>
      <c r="BD243" s="194"/>
      <c r="BE243" s="194"/>
      <c r="BF243" s="194"/>
      <c r="BG243" s="194"/>
    </row>
    <row r="244" spans="1:59" s="223" customFormat="1" ht="40.25" customHeight="1">
      <c r="A244" s="325" t="s">
        <v>153</v>
      </c>
      <c r="B244" s="326"/>
      <c r="C244" s="327"/>
      <c r="D244" s="325" t="s">
        <v>96</v>
      </c>
      <c r="E244" s="326"/>
      <c r="F244" s="326"/>
      <c r="G244" s="327"/>
      <c r="H244" s="281">
        <v>0.1</v>
      </c>
      <c r="I244" s="221">
        <f>I243*H244</f>
        <v>191232.2</v>
      </c>
      <c r="J244" s="204"/>
      <c r="K244" s="416" t="s">
        <v>776</v>
      </c>
      <c r="L244" s="417">
        <v>0.1</v>
      </c>
      <c r="M244" s="418">
        <f>M243*L244</f>
        <v>191993.2</v>
      </c>
      <c r="N244" s="204"/>
      <c r="O244" s="278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22"/>
      <c r="AT244" s="222"/>
      <c r="AU244" s="222"/>
      <c r="AV244" s="222"/>
      <c r="AW244" s="222"/>
      <c r="AX244" s="222"/>
      <c r="AY244" s="222"/>
      <c r="AZ244" s="222"/>
      <c r="BA244" s="222"/>
      <c r="BB244" s="222"/>
      <c r="BC244" s="222"/>
      <c r="BD244" s="222"/>
      <c r="BE244" s="222"/>
      <c r="BF244" s="222"/>
      <c r="BG244" s="222"/>
    </row>
    <row r="245" spans="1:59" s="225" customFormat="1" ht="40.25" customHeight="1">
      <c r="A245" s="323" t="s">
        <v>97</v>
      </c>
      <c r="B245" s="323"/>
      <c r="C245" s="323"/>
      <c r="D245" s="323"/>
      <c r="E245" s="323"/>
      <c r="F245" s="323"/>
      <c r="G245" s="323"/>
      <c r="H245" s="324"/>
      <c r="I245" s="224">
        <f>I241+I244</f>
        <v>2210654.2000000002</v>
      </c>
      <c r="J245" s="204"/>
      <c r="K245" s="419"/>
      <c r="L245" s="420" t="s">
        <v>97</v>
      </c>
      <c r="M245" s="421">
        <f>M241+M244</f>
        <v>2219025.2000000002</v>
      </c>
      <c r="N245" s="204"/>
      <c r="O245" s="278"/>
    </row>
    <row r="246" spans="1:59" s="225" customFormat="1" ht="40.25" customHeight="1">
      <c r="A246" s="321" t="s">
        <v>98</v>
      </c>
      <c r="B246" s="321"/>
      <c r="C246" s="321"/>
      <c r="D246" s="321"/>
      <c r="E246" s="321"/>
      <c r="F246" s="321"/>
      <c r="G246" s="322"/>
      <c r="H246" s="282">
        <v>0.06</v>
      </c>
      <c r="I246" s="226">
        <f>I245*H246</f>
        <v>132639.25200000001</v>
      </c>
      <c r="J246" s="204"/>
      <c r="K246" s="422" t="s">
        <v>98</v>
      </c>
      <c r="L246" s="423">
        <v>0.06</v>
      </c>
      <c r="M246" s="424">
        <f>M245*L246</f>
        <v>133141.51200000002</v>
      </c>
      <c r="N246" s="204"/>
      <c r="O246" s="278"/>
    </row>
  </sheetData>
  <sheetProtection formatRows="0" insertRows="0"/>
  <protectedRanges>
    <protectedRange password="C46F" sqref="G245" name="区域1_1_2" securityDescriptor=""/>
  </protectedRanges>
  <autoFilter ref="A14:O239"/>
  <mergeCells count="22">
    <mergeCell ref="K13:N13"/>
    <mergeCell ref="O105:O107"/>
    <mergeCell ref="A246:G246"/>
    <mergeCell ref="A245:H245"/>
    <mergeCell ref="A244:C244"/>
    <mergeCell ref="A3:F4"/>
    <mergeCell ref="D244:G244"/>
    <mergeCell ref="A241:H241"/>
    <mergeCell ref="A242:H242"/>
    <mergeCell ref="A243:H243"/>
    <mergeCell ref="G13:J13"/>
    <mergeCell ref="B13:F13"/>
    <mergeCell ref="B120:B129"/>
    <mergeCell ref="B130:B138"/>
    <mergeCell ref="B139:B146"/>
    <mergeCell ref="B147:B148"/>
    <mergeCell ref="B149:B150"/>
    <mergeCell ref="B155:B159"/>
    <mergeCell ref="B160:B166"/>
    <mergeCell ref="B179:B183"/>
    <mergeCell ref="B151:B154"/>
    <mergeCell ref="B167:B178"/>
  </mergeCells>
  <phoneticPr fontId="3" type="noConversion"/>
  <conditionalFormatting sqref="C200:C202">
    <cfRule type="cellIs" dxfId="1" priority="3" stopIfTrue="1" operator="lessThan">
      <formula>0</formula>
    </cfRule>
  </conditionalFormatting>
  <conditionalFormatting sqref="C199">
    <cfRule type="cellIs" dxfId="0" priority="2" stopIfTrue="1" operator="lessThan">
      <formula>0</formula>
    </cfRule>
  </conditionalFormatting>
  <dataValidations count="1">
    <dataValidation type="list" showInputMessage="1" showErrorMessage="1" sqref="E36:E240">
      <formula1>#REF!</formula1>
    </dataValidation>
  </dataValidations>
  <pageMargins left="0.69930555555555596" right="0.69930555555555596" top="0.75" bottom="0.75" header="0.3" footer="0.3"/>
  <pageSetup paperSize="9" scale="31" orientation="portrait"/>
  <ignoredErrors>
    <ignoredError sqref="I76 I203 I216:I231 I158:I187 I213:I214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Sheet3!$B$2:$B$6</xm:f>
          </x14:formula1>
          <xm:sqref>E247:E641 E15:E35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view="pageBreakPreview" topLeftCell="A15" zoomScale="75" zoomScaleNormal="75" zoomScaleSheetLayoutView="55" zoomScalePageLayoutView="75" workbookViewId="0">
      <selection activeCell="H30" sqref="H30:L30"/>
    </sheetView>
  </sheetViews>
  <sheetFormatPr baseColWidth="10" defaultColWidth="8.7109375" defaultRowHeight="16" x14ac:dyDescent="0"/>
  <cols>
    <col min="1" max="1" width="46.140625" style="99" customWidth="1"/>
    <col min="2" max="2" width="21.5703125" style="99" customWidth="1"/>
    <col min="3" max="3" width="35.28515625" style="99" customWidth="1"/>
    <col min="4" max="4" width="12.85546875" style="99" customWidth="1"/>
    <col min="5" max="5" width="14.28515625" style="98" customWidth="1"/>
    <col min="6" max="6" width="20" style="98" customWidth="1"/>
    <col min="7" max="7" width="17.42578125" style="98" customWidth="1"/>
    <col min="8" max="12" width="16.7109375" style="98" customWidth="1"/>
    <col min="13" max="13" width="26.28515625" style="98" customWidth="1"/>
    <col min="14" max="16384" width="8.7109375" style="99"/>
  </cols>
  <sheetData>
    <row r="1" spans="1:16" s="82" customFormat="1" ht="42" customHeight="1">
      <c r="A1" s="345" t="s">
        <v>798</v>
      </c>
      <c r="B1" s="345"/>
      <c r="C1" s="345"/>
      <c r="D1" s="345"/>
      <c r="E1" s="81"/>
      <c r="F1" s="81"/>
      <c r="H1" s="81"/>
      <c r="I1" s="81"/>
      <c r="J1" s="81"/>
      <c r="K1" s="81"/>
      <c r="L1" s="81"/>
    </row>
    <row r="2" spans="1:16" s="82" customFormat="1" ht="9" customHeight="1">
      <c r="A2" s="83"/>
      <c r="B2" s="83"/>
      <c r="C2" s="83"/>
      <c r="D2" s="83"/>
      <c r="E2" s="83"/>
      <c r="F2" s="83"/>
      <c r="G2" s="83"/>
      <c r="H2" s="81"/>
      <c r="I2" s="81"/>
      <c r="J2" s="81"/>
      <c r="K2" s="81"/>
      <c r="L2" s="81"/>
    </row>
    <row r="3" spans="1:16" s="82" customFormat="1" ht="5.25" customHeight="1">
      <c r="A3" s="84"/>
      <c r="B3" s="84"/>
      <c r="C3" s="84"/>
      <c r="D3" s="85"/>
      <c r="E3" s="85"/>
      <c r="F3" s="85"/>
      <c r="G3" s="85"/>
      <c r="H3" s="81"/>
      <c r="I3" s="81"/>
      <c r="J3" s="81"/>
      <c r="K3" s="81"/>
      <c r="L3" s="81"/>
    </row>
    <row r="4" spans="1:16" s="82" customFormat="1" ht="20.25" customHeight="1">
      <c r="A4" s="85" t="s">
        <v>52</v>
      </c>
      <c r="B4" s="85"/>
      <c r="C4" s="85"/>
      <c r="D4" s="85"/>
      <c r="E4" s="85"/>
      <c r="F4" s="85"/>
      <c r="G4" s="85"/>
      <c r="H4" s="81"/>
      <c r="I4" s="81"/>
      <c r="J4" s="81"/>
      <c r="K4" s="81"/>
      <c r="L4" s="81"/>
    </row>
    <row r="5" spans="1:16" s="88" customFormat="1" ht="20.25" customHeight="1">
      <c r="A5" s="86" t="s">
        <v>53</v>
      </c>
      <c r="B5" s="87"/>
      <c r="C5" s="87"/>
      <c r="D5" s="87"/>
      <c r="E5" s="44"/>
      <c r="F5" s="44"/>
      <c r="G5" s="44"/>
    </row>
    <row r="6" spans="1:16" s="88" customFormat="1" ht="20.25" customHeight="1">
      <c r="A6" s="89" t="s">
        <v>54</v>
      </c>
      <c r="B6" s="90" t="s">
        <v>99</v>
      </c>
      <c r="C6" s="87"/>
      <c r="D6" s="87"/>
      <c r="E6" s="44"/>
      <c r="F6" s="44"/>
      <c r="G6" s="44"/>
    </row>
    <row r="7" spans="1:16" s="94" customFormat="1" ht="20.25" customHeight="1">
      <c r="A7" s="89" t="s">
        <v>54</v>
      </c>
      <c r="B7" s="91" t="s">
        <v>55</v>
      </c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</row>
    <row r="8" spans="1:16" s="94" customFormat="1" ht="20.25" customHeight="1">
      <c r="A8" s="89" t="s">
        <v>54</v>
      </c>
      <c r="B8" s="91" t="s">
        <v>56</v>
      </c>
      <c r="C8" s="92"/>
      <c r="D8" s="92"/>
      <c r="E8" s="92"/>
      <c r="F8" s="92"/>
      <c r="G8" s="93"/>
      <c r="H8" s="93"/>
      <c r="I8" s="93"/>
      <c r="J8" s="93"/>
      <c r="K8" s="93"/>
      <c r="L8" s="93"/>
      <c r="M8" s="93"/>
    </row>
    <row r="9" spans="1:16" s="88" customFormat="1" ht="20.25" customHeight="1">
      <c r="A9" s="89" t="s">
        <v>54</v>
      </c>
      <c r="B9" s="90" t="s">
        <v>100</v>
      </c>
      <c r="C9" s="87"/>
      <c r="D9" s="95"/>
      <c r="E9" s="44"/>
      <c r="F9" s="44"/>
      <c r="G9" s="44"/>
    </row>
    <row r="10" spans="1:16">
      <c r="A10" s="96"/>
      <c r="B10" s="96"/>
      <c r="C10" s="96"/>
      <c r="D10" s="97"/>
      <c r="E10" s="97"/>
      <c r="F10" s="97"/>
      <c r="G10" s="97"/>
      <c r="M10" s="99"/>
    </row>
    <row r="11" spans="1:16" ht="40.25" customHeight="1">
      <c r="A11" s="346"/>
      <c r="B11" s="346"/>
      <c r="C11" s="346"/>
      <c r="D11" s="346"/>
      <c r="E11" s="350" t="s">
        <v>57</v>
      </c>
      <c r="F11" s="351"/>
      <c r="G11" s="351"/>
      <c r="H11" s="351"/>
      <c r="I11" s="356" t="s">
        <v>752</v>
      </c>
      <c r="J11" s="357"/>
      <c r="K11" s="357"/>
      <c r="L11" s="358"/>
      <c r="M11" s="163"/>
    </row>
    <row r="12" spans="1:16" ht="40.25" customHeight="1">
      <c r="A12" s="100" t="s">
        <v>154</v>
      </c>
      <c r="B12" s="101" t="s">
        <v>18</v>
      </c>
      <c r="C12" s="100" t="s">
        <v>102</v>
      </c>
      <c r="D12" s="100" t="s">
        <v>103</v>
      </c>
      <c r="E12" s="100" t="s">
        <v>104</v>
      </c>
      <c r="F12" s="102" t="s">
        <v>105</v>
      </c>
      <c r="G12" s="102" t="s">
        <v>106</v>
      </c>
      <c r="H12" s="102" t="s">
        <v>263</v>
      </c>
      <c r="I12" s="28" t="s">
        <v>104</v>
      </c>
      <c r="J12" s="29" t="s">
        <v>105</v>
      </c>
      <c r="K12" s="29" t="s">
        <v>106</v>
      </c>
      <c r="L12" s="29" t="s">
        <v>753</v>
      </c>
      <c r="M12" s="103" t="s">
        <v>58</v>
      </c>
    </row>
    <row r="13" spans="1:16" s="81" customFormat="1" ht="35.25" customHeight="1">
      <c r="A13" s="104" t="s">
        <v>211</v>
      </c>
      <c r="B13" s="105" t="s">
        <v>194</v>
      </c>
      <c r="C13" s="106" t="s">
        <v>155</v>
      </c>
      <c r="D13" s="107" t="s">
        <v>156</v>
      </c>
      <c r="E13" s="108">
        <v>3000</v>
      </c>
      <c r="F13" s="108">
        <v>1</v>
      </c>
      <c r="G13" s="109">
        <f>F13*E13</f>
        <v>3000</v>
      </c>
      <c r="H13" s="108" t="s">
        <v>62</v>
      </c>
      <c r="I13" s="108">
        <v>3000</v>
      </c>
      <c r="J13" s="108">
        <v>1</v>
      </c>
      <c r="K13" s="109">
        <f>J13*I13</f>
        <v>3000</v>
      </c>
      <c r="L13" s="108" t="s">
        <v>62</v>
      </c>
      <c r="M13" s="110" t="s">
        <v>634</v>
      </c>
      <c r="N13" s="82"/>
      <c r="O13" s="82"/>
      <c r="P13" s="82"/>
    </row>
    <row r="14" spans="1:16" s="81" customFormat="1" ht="64">
      <c r="A14" s="104" t="s">
        <v>211</v>
      </c>
      <c r="B14" s="105" t="s">
        <v>482</v>
      </c>
      <c r="C14" s="106" t="s">
        <v>488</v>
      </c>
      <c r="D14" s="107" t="s">
        <v>483</v>
      </c>
      <c r="E14" s="108">
        <v>400</v>
      </c>
      <c r="F14" s="108">
        <v>135</v>
      </c>
      <c r="G14" s="109">
        <f t="shared" ref="G14:G29" si="0">F14*E14</f>
        <v>54000</v>
      </c>
      <c r="H14" s="113" t="s">
        <v>92</v>
      </c>
      <c r="I14" s="108">
        <v>400</v>
      </c>
      <c r="J14" s="108">
        <v>135</v>
      </c>
      <c r="K14" s="109">
        <f t="shared" ref="K14:K20" si="1">J14*I14</f>
        <v>54000</v>
      </c>
      <c r="L14" s="113" t="s">
        <v>92</v>
      </c>
      <c r="M14" s="250" t="s">
        <v>735</v>
      </c>
      <c r="N14" s="82"/>
      <c r="O14" s="82"/>
      <c r="P14" s="82"/>
    </row>
    <row r="15" spans="1:16" s="81" customFormat="1" ht="35.25" customHeight="1">
      <c r="A15" s="104" t="s">
        <v>211</v>
      </c>
      <c r="B15" s="105" t="s">
        <v>484</v>
      </c>
      <c r="C15" s="106" t="s">
        <v>485</v>
      </c>
      <c r="D15" s="107" t="s">
        <v>157</v>
      </c>
      <c r="E15" s="108">
        <v>800</v>
      </c>
      <c r="F15" s="108">
        <v>12</v>
      </c>
      <c r="G15" s="109">
        <f t="shared" si="0"/>
        <v>9600</v>
      </c>
      <c r="H15" s="113" t="s">
        <v>92</v>
      </c>
      <c r="I15" s="108">
        <v>800</v>
      </c>
      <c r="J15" s="108">
        <v>12</v>
      </c>
      <c r="K15" s="109">
        <f t="shared" si="1"/>
        <v>9600</v>
      </c>
      <c r="L15" s="113" t="s">
        <v>92</v>
      </c>
      <c r="M15" s="110"/>
      <c r="N15" s="82"/>
      <c r="O15" s="82"/>
      <c r="P15" s="82"/>
    </row>
    <row r="16" spans="1:16" s="81" customFormat="1" ht="35.25" customHeight="1">
      <c r="A16" s="104" t="s">
        <v>211</v>
      </c>
      <c r="B16" s="104" t="s">
        <v>320</v>
      </c>
      <c r="C16" s="105" t="s">
        <v>321</v>
      </c>
      <c r="D16" s="107" t="s">
        <v>157</v>
      </c>
      <c r="E16" s="108">
        <v>400</v>
      </c>
      <c r="F16" s="108">
        <v>24</v>
      </c>
      <c r="G16" s="109">
        <f t="shared" si="0"/>
        <v>9600</v>
      </c>
      <c r="H16" s="113" t="s">
        <v>92</v>
      </c>
      <c r="I16" s="108">
        <v>400</v>
      </c>
      <c r="J16" s="108">
        <v>24</v>
      </c>
      <c r="K16" s="109">
        <f t="shared" si="1"/>
        <v>9600</v>
      </c>
      <c r="L16" s="113" t="s">
        <v>92</v>
      </c>
      <c r="M16" s="110"/>
      <c r="N16" s="82"/>
      <c r="O16" s="82"/>
      <c r="P16" s="82"/>
    </row>
    <row r="17" spans="1:16" s="81" customFormat="1" ht="35.25" customHeight="1">
      <c r="A17" s="104" t="s">
        <v>211</v>
      </c>
      <c r="B17" s="105" t="s">
        <v>486</v>
      </c>
      <c r="C17" s="106" t="s">
        <v>487</v>
      </c>
      <c r="D17" s="40" t="s">
        <v>156</v>
      </c>
      <c r="E17" s="108">
        <v>5000</v>
      </c>
      <c r="F17" s="108">
        <v>1</v>
      </c>
      <c r="G17" s="109">
        <f t="shared" si="0"/>
        <v>5000</v>
      </c>
      <c r="H17" s="113" t="s">
        <v>92</v>
      </c>
      <c r="I17" s="108">
        <v>5000</v>
      </c>
      <c r="J17" s="108">
        <v>1</v>
      </c>
      <c r="K17" s="109">
        <f t="shared" si="1"/>
        <v>5000</v>
      </c>
      <c r="L17" s="113" t="s">
        <v>92</v>
      </c>
      <c r="M17" s="110"/>
      <c r="N17" s="82"/>
      <c r="O17" s="82"/>
      <c r="P17" s="82"/>
    </row>
    <row r="18" spans="1:16" s="81" customFormat="1" ht="35.25" customHeight="1">
      <c r="A18" s="104" t="s">
        <v>211</v>
      </c>
      <c r="B18" s="104" t="s">
        <v>315</v>
      </c>
      <c r="C18" s="106" t="s">
        <v>319</v>
      </c>
      <c r="D18" s="40" t="s">
        <v>156</v>
      </c>
      <c r="E18" s="108">
        <v>2000</v>
      </c>
      <c r="F18" s="108">
        <v>1</v>
      </c>
      <c r="G18" s="109">
        <f t="shared" si="0"/>
        <v>2000</v>
      </c>
      <c r="H18" s="113" t="s">
        <v>92</v>
      </c>
      <c r="I18" s="108">
        <v>2000</v>
      </c>
      <c r="J18" s="108">
        <v>1</v>
      </c>
      <c r="K18" s="109">
        <f t="shared" si="1"/>
        <v>2000</v>
      </c>
      <c r="L18" s="113" t="s">
        <v>92</v>
      </c>
      <c r="M18" s="110"/>
      <c r="N18" s="82"/>
      <c r="O18" s="82"/>
      <c r="P18" s="82"/>
    </row>
    <row r="19" spans="1:16" s="81" customFormat="1" ht="35.25" customHeight="1">
      <c r="A19" s="104" t="s">
        <v>211</v>
      </c>
      <c r="B19" s="104" t="s">
        <v>314</v>
      </c>
      <c r="C19" s="171" t="s">
        <v>318</v>
      </c>
      <c r="D19" s="107" t="s">
        <v>157</v>
      </c>
      <c r="E19" s="108">
        <v>150</v>
      </c>
      <c r="F19" s="108">
        <v>16</v>
      </c>
      <c r="G19" s="109">
        <f>F19*E19</f>
        <v>2400</v>
      </c>
      <c r="H19" s="113" t="s">
        <v>92</v>
      </c>
      <c r="I19" s="108">
        <v>150</v>
      </c>
      <c r="J19" s="108">
        <v>16</v>
      </c>
      <c r="K19" s="109">
        <f>J19*I19</f>
        <v>2400</v>
      </c>
      <c r="L19" s="113" t="s">
        <v>92</v>
      </c>
      <c r="M19" s="110"/>
      <c r="N19" s="82"/>
      <c r="O19" s="82"/>
      <c r="P19" s="82"/>
    </row>
    <row r="20" spans="1:16" s="81" customFormat="1" ht="35.25" customHeight="1">
      <c r="A20" s="104" t="s">
        <v>211</v>
      </c>
      <c r="B20" s="104" t="s">
        <v>324</v>
      </c>
      <c r="C20" s="105" t="s">
        <v>323</v>
      </c>
      <c r="D20" s="107" t="s">
        <v>157</v>
      </c>
      <c r="E20" s="108">
        <v>800</v>
      </c>
      <c r="F20" s="108">
        <v>8</v>
      </c>
      <c r="G20" s="109">
        <f t="shared" si="0"/>
        <v>6400</v>
      </c>
      <c r="H20" s="113" t="s">
        <v>92</v>
      </c>
      <c r="I20" s="108">
        <v>800</v>
      </c>
      <c r="J20" s="108">
        <v>8</v>
      </c>
      <c r="K20" s="109">
        <f t="shared" ref="K20" si="2">J20*I20</f>
        <v>6400</v>
      </c>
      <c r="L20" s="113" t="s">
        <v>92</v>
      </c>
      <c r="M20" s="110"/>
      <c r="N20" s="82"/>
      <c r="O20" s="82"/>
      <c r="P20" s="82"/>
    </row>
    <row r="21" spans="1:16">
      <c r="H21" s="461"/>
      <c r="I21" s="461"/>
      <c r="J21" s="461"/>
      <c r="K21" s="461"/>
      <c r="L21" s="108"/>
      <c r="M21" s="110"/>
    </row>
    <row r="22" spans="1:16" ht="34" customHeight="1">
      <c r="A22" s="104" t="s">
        <v>489</v>
      </c>
      <c r="B22" s="105" t="s">
        <v>194</v>
      </c>
      <c r="C22" s="106" t="s">
        <v>155</v>
      </c>
      <c r="D22" s="107" t="s">
        <v>156</v>
      </c>
      <c r="E22" s="108">
        <v>3000</v>
      </c>
      <c r="F22" s="108">
        <v>1</v>
      </c>
      <c r="G22" s="109">
        <f t="shared" si="0"/>
        <v>3000</v>
      </c>
      <c r="H22" s="108" t="s">
        <v>62</v>
      </c>
      <c r="I22" s="108">
        <v>3000</v>
      </c>
      <c r="J22" s="108">
        <v>1</v>
      </c>
      <c r="K22" s="109">
        <f t="shared" ref="K22:K29" si="3">J22*I22</f>
        <v>3000</v>
      </c>
      <c r="L22" s="108" t="s">
        <v>62</v>
      </c>
      <c r="M22" s="110"/>
    </row>
    <row r="23" spans="1:16" s="81" customFormat="1" ht="35.25" customHeight="1">
      <c r="A23" s="446" t="s">
        <v>489</v>
      </c>
      <c r="B23" s="446" t="s">
        <v>314</v>
      </c>
      <c r="C23" s="447" t="s">
        <v>318</v>
      </c>
      <c r="D23" s="448" t="s">
        <v>157</v>
      </c>
      <c r="E23" s="449">
        <v>150</v>
      </c>
      <c r="F23" s="449">
        <v>48</v>
      </c>
      <c r="G23" s="450">
        <f t="shared" si="0"/>
        <v>7200</v>
      </c>
      <c r="H23" s="449" t="s">
        <v>92</v>
      </c>
      <c r="I23" s="449">
        <v>0</v>
      </c>
      <c r="J23" s="449">
        <v>0</v>
      </c>
      <c r="K23" s="450">
        <f t="shared" si="3"/>
        <v>0</v>
      </c>
      <c r="L23" s="449" t="s">
        <v>92</v>
      </c>
      <c r="M23" s="451"/>
      <c r="N23" s="82"/>
      <c r="O23" s="82"/>
      <c r="P23" s="82"/>
    </row>
    <row r="24" spans="1:16" s="81" customFormat="1" ht="35.25" customHeight="1">
      <c r="A24" s="446" t="s">
        <v>489</v>
      </c>
      <c r="B24" s="446" t="s">
        <v>320</v>
      </c>
      <c r="C24" s="452" t="s">
        <v>321</v>
      </c>
      <c r="D24" s="448" t="s">
        <v>157</v>
      </c>
      <c r="E24" s="449">
        <v>400</v>
      </c>
      <c r="F24" s="449">
        <v>48</v>
      </c>
      <c r="G24" s="450">
        <f t="shared" si="0"/>
        <v>19200</v>
      </c>
      <c r="H24" s="449" t="s">
        <v>92</v>
      </c>
      <c r="I24" s="449">
        <v>0</v>
      </c>
      <c r="J24" s="449">
        <v>0</v>
      </c>
      <c r="K24" s="450">
        <f t="shared" si="3"/>
        <v>0</v>
      </c>
      <c r="L24" s="449" t="s">
        <v>92</v>
      </c>
      <c r="M24" s="451"/>
      <c r="N24" s="82"/>
      <c r="O24" s="82"/>
      <c r="P24" s="82"/>
    </row>
    <row r="25" spans="1:16" s="81" customFormat="1" ht="35.25" customHeight="1">
      <c r="A25" s="442" t="s">
        <v>489</v>
      </c>
      <c r="B25" s="442" t="s">
        <v>316</v>
      </c>
      <c r="C25" s="453" t="s">
        <v>322</v>
      </c>
      <c r="D25" s="361" t="s">
        <v>317</v>
      </c>
      <c r="E25" s="443">
        <v>150</v>
      </c>
      <c r="F25" s="443">
        <v>20</v>
      </c>
      <c r="G25" s="444">
        <f t="shared" si="0"/>
        <v>3000</v>
      </c>
      <c r="H25" s="443" t="s">
        <v>92</v>
      </c>
      <c r="I25" s="443">
        <v>150</v>
      </c>
      <c r="J25" s="443">
        <v>11</v>
      </c>
      <c r="K25" s="444">
        <f t="shared" si="3"/>
        <v>1650</v>
      </c>
      <c r="L25" s="443" t="s">
        <v>92</v>
      </c>
      <c r="M25" s="445"/>
      <c r="N25" s="82"/>
      <c r="O25" s="82"/>
      <c r="P25" s="82"/>
    </row>
    <row r="26" spans="1:16" s="81" customFormat="1" ht="35.25" customHeight="1">
      <c r="A26" s="454" t="s">
        <v>489</v>
      </c>
      <c r="B26" s="455" t="s">
        <v>484</v>
      </c>
      <c r="C26" s="456" t="s">
        <v>485</v>
      </c>
      <c r="D26" s="457" t="s">
        <v>157</v>
      </c>
      <c r="E26" s="458">
        <v>800</v>
      </c>
      <c r="F26" s="458">
        <v>12</v>
      </c>
      <c r="G26" s="459">
        <f t="shared" si="0"/>
        <v>9600</v>
      </c>
      <c r="H26" s="458" t="s">
        <v>92</v>
      </c>
      <c r="I26" s="458">
        <v>0</v>
      </c>
      <c r="J26" s="458">
        <v>0</v>
      </c>
      <c r="K26" s="459">
        <f t="shared" si="3"/>
        <v>0</v>
      </c>
      <c r="L26" s="458" t="s">
        <v>92</v>
      </c>
      <c r="M26" s="460"/>
      <c r="N26" s="82"/>
      <c r="O26" s="82"/>
      <c r="P26" s="82"/>
    </row>
    <row r="27" spans="1:16" s="81" customFormat="1" ht="35.25" customHeight="1">
      <c r="A27" s="454" t="s">
        <v>490</v>
      </c>
      <c r="B27" s="455" t="s">
        <v>486</v>
      </c>
      <c r="C27" s="456" t="s">
        <v>487</v>
      </c>
      <c r="D27" s="457" t="s">
        <v>156</v>
      </c>
      <c r="E27" s="458">
        <v>5000</v>
      </c>
      <c r="F27" s="458">
        <v>1</v>
      </c>
      <c r="G27" s="459">
        <f t="shared" si="0"/>
        <v>5000</v>
      </c>
      <c r="H27" s="458" t="s">
        <v>92</v>
      </c>
      <c r="I27" s="458">
        <v>0</v>
      </c>
      <c r="J27" s="458">
        <v>0</v>
      </c>
      <c r="K27" s="459">
        <f t="shared" si="3"/>
        <v>0</v>
      </c>
      <c r="L27" s="458" t="s">
        <v>92</v>
      </c>
      <c r="M27" s="460"/>
      <c r="N27" s="82"/>
      <c r="O27" s="82"/>
      <c r="P27" s="82"/>
    </row>
    <row r="28" spans="1:16" s="462" customFormat="1" ht="35.25" customHeight="1">
      <c r="A28" s="442" t="s">
        <v>491</v>
      </c>
      <c r="B28" s="463" t="s">
        <v>794</v>
      </c>
      <c r="C28" s="463" t="s">
        <v>795</v>
      </c>
      <c r="D28" s="361" t="s">
        <v>156</v>
      </c>
      <c r="E28" s="443">
        <v>0</v>
      </c>
      <c r="F28" s="443">
        <v>0</v>
      </c>
      <c r="G28" s="444">
        <v>0</v>
      </c>
      <c r="H28" s="443" t="s">
        <v>92</v>
      </c>
      <c r="I28" s="443">
        <v>1000</v>
      </c>
      <c r="J28" s="443">
        <v>3</v>
      </c>
      <c r="K28" s="443">
        <f>J28*I28</f>
        <v>3000</v>
      </c>
      <c r="L28" s="443" t="s">
        <v>92</v>
      </c>
      <c r="M28" s="445"/>
      <c r="N28" s="115"/>
      <c r="O28" s="115"/>
      <c r="P28" s="115"/>
    </row>
    <row r="29" spans="1:16" s="81" customFormat="1" ht="35.25" customHeight="1">
      <c r="A29" s="104" t="s">
        <v>491</v>
      </c>
      <c r="B29" s="104" t="s">
        <v>324</v>
      </c>
      <c r="C29" s="105" t="s">
        <v>323</v>
      </c>
      <c r="D29" s="107" t="s">
        <v>157</v>
      </c>
      <c r="E29" s="108">
        <v>800</v>
      </c>
      <c r="F29" s="108">
        <v>8</v>
      </c>
      <c r="G29" s="109">
        <f t="shared" si="0"/>
        <v>6400</v>
      </c>
      <c r="H29" s="113" t="s">
        <v>92</v>
      </c>
      <c r="I29" s="108">
        <v>800</v>
      </c>
      <c r="J29" s="108">
        <v>8</v>
      </c>
      <c r="K29" s="109">
        <f t="shared" si="3"/>
        <v>6400</v>
      </c>
      <c r="L29" s="113" t="s">
        <v>92</v>
      </c>
      <c r="M29" s="110"/>
      <c r="N29" s="82"/>
      <c r="O29" s="82"/>
      <c r="P29" s="82"/>
    </row>
    <row r="30" spans="1:16">
      <c r="H30" s="461"/>
      <c r="I30" s="461"/>
      <c r="J30" s="461"/>
      <c r="K30" s="461"/>
      <c r="L30" s="461"/>
      <c r="M30" s="110"/>
    </row>
    <row r="31" spans="1:16" s="81" customFormat="1" ht="48">
      <c r="A31" s="104" t="s">
        <v>492</v>
      </c>
      <c r="B31" s="105" t="s">
        <v>194</v>
      </c>
      <c r="C31" s="106" t="s">
        <v>155</v>
      </c>
      <c r="D31" s="107" t="s">
        <v>156</v>
      </c>
      <c r="E31" s="108">
        <v>3000</v>
      </c>
      <c r="F31" s="108">
        <v>1</v>
      </c>
      <c r="G31" s="109">
        <f>F31*E31</f>
        <v>3000</v>
      </c>
      <c r="H31" s="108" t="s">
        <v>544</v>
      </c>
      <c r="I31" s="108">
        <v>3000</v>
      </c>
      <c r="J31" s="108">
        <v>1</v>
      </c>
      <c r="K31" s="109">
        <f>J31*I31</f>
        <v>3000</v>
      </c>
      <c r="L31" s="108" t="s">
        <v>544</v>
      </c>
      <c r="M31" s="288" t="s">
        <v>743</v>
      </c>
      <c r="N31" s="82"/>
      <c r="O31" s="82"/>
      <c r="P31" s="82"/>
    </row>
    <row r="32" spans="1:16" s="81" customFormat="1" ht="35.25" customHeight="1">
      <c r="A32" s="104" t="s">
        <v>492</v>
      </c>
      <c r="B32" s="105" t="s">
        <v>493</v>
      </c>
      <c r="C32" s="106" t="s">
        <v>494</v>
      </c>
      <c r="D32" s="107" t="s">
        <v>396</v>
      </c>
      <c r="E32" s="108">
        <v>2000</v>
      </c>
      <c r="F32" s="108">
        <v>4</v>
      </c>
      <c r="G32" s="109">
        <f>F32*E32</f>
        <v>8000</v>
      </c>
      <c r="H32" s="113" t="s">
        <v>92</v>
      </c>
      <c r="I32" s="108">
        <v>2000</v>
      </c>
      <c r="J32" s="108">
        <v>4</v>
      </c>
      <c r="K32" s="109">
        <f>J32*I32</f>
        <v>8000</v>
      </c>
      <c r="L32" s="113" t="s">
        <v>92</v>
      </c>
      <c r="M32" s="110"/>
      <c r="N32" s="82"/>
      <c r="O32" s="82"/>
      <c r="P32" s="82"/>
    </row>
    <row r="33" spans="1:16" s="81" customFormat="1" ht="35.25" customHeight="1">
      <c r="A33" s="104" t="s">
        <v>492</v>
      </c>
      <c r="B33" s="105" t="s">
        <v>495</v>
      </c>
      <c r="C33" s="106" t="s">
        <v>496</v>
      </c>
      <c r="D33" s="107" t="s">
        <v>396</v>
      </c>
      <c r="E33" s="108">
        <v>1000</v>
      </c>
      <c r="F33" s="108">
        <v>4</v>
      </c>
      <c r="G33" s="109">
        <f t="shared" ref="G33:G57" si="4">F33*E33</f>
        <v>4000</v>
      </c>
      <c r="H33" s="113" t="s">
        <v>92</v>
      </c>
      <c r="I33" s="108">
        <v>1000</v>
      </c>
      <c r="J33" s="108">
        <v>4</v>
      </c>
      <c r="K33" s="109">
        <f t="shared" ref="K33:K57" si="5">J33*I33</f>
        <v>4000</v>
      </c>
      <c r="L33" s="113" t="s">
        <v>92</v>
      </c>
      <c r="M33" s="110"/>
      <c r="N33" s="82"/>
      <c r="O33" s="82"/>
      <c r="P33" s="82"/>
    </row>
    <row r="34" spans="1:16" s="81" customFormat="1" ht="35.25" customHeight="1">
      <c r="A34" s="104" t="s">
        <v>492</v>
      </c>
      <c r="B34" s="105" t="s">
        <v>497</v>
      </c>
      <c r="C34" s="106" t="s">
        <v>498</v>
      </c>
      <c r="D34" s="107" t="s">
        <v>540</v>
      </c>
      <c r="E34" s="108">
        <v>800</v>
      </c>
      <c r="F34" s="108">
        <v>2</v>
      </c>
      <c r="G34" s="109">
        <f t="shared" si="4"/>
        <v>1600</v>
      </c>
      <c r="H34" s="113" t="s">
        <v>92</v>
      </c>
      <c r="I34" s="108">
        <v>800</v>
      </c>
      <c r="J34" s="108">
        <v>2</v>
      </c>
      <c r="K34" s="109">
        <f t="shared" si="5"/>
        <v>1600</v>
      </c>
      <c r="L34" s="113" t="s">
        <v>92</v>
      </c>
      <c r="M34" s="110"/>
      <c r="N34" s="82"/>
      <c r="O34" s="82"/>
      <c r="P34" s="82"/>
    </row>
    <row r="35" spans="1:16" s="81" customFormat="1" ht="35.25" customHeight="1">
      <c r="A35" s="104" t="s">
        <v>492</v>
      </c>
      <c r="B35" s="105" t="s">
        <v>499</v>
      </c>
      <c r="C35" s="106" t="s">
        <v>539</v>
      </c>
      <c r="D35" s="107" t="s">
        <v>541</v>
      </c>
      <c r="E35" s="108">
        <v>500</v>
      </c>
      <c r="F35" s="108">
        <v>2</v>
      </c>
      <c r="G35" s="109">
        <f t="shared" si="4"/>
        <v>1000</v>
      </c>
      <c r="H35" s="113" t="s">
        <v>92</v>
      </c>
      <c r="I35" s="108">
        <v>500</v>
      </c>
      <c r="J35" s="108">
        <v>2</v>
      </c>
      <c r="K35" s="109">
        <f t="shared" si="5"/>
        <v>1000</v>
      </c>
      <c r="L35" s="113" t="s">
        <v>92</v>
      </c>
      <c r="M35" s="110"/>
      <c r="N35" s="82"/>
      <c r="O35" s="82"/>
      <c r="P35" s="82"/>
    </row>
    <row r="36" spans="1:16" s="81" customFormat="1" ht="35.25" customHeight="1">
      <c r="A36" s="104" t="s">
        <v>492</v>
      </c>
      <c r="B36" s="105" t="s">
        <v>500</v>
      </c>
      <c r="C36" s="106" t="s">
        <v>501</v>
      </c>
      <c r="D36" s="107" t="s">
        <v>458</v>
      </c>
      <c r="E36" s="108">
        <v>500</v>
      </c>
      <c r="F36" s="108">
        <v>2</v>
      </c>
      <c r="G36" s="109">
        <f t="shared" si="4"/>
        <v>1000</v>
      </c>
      <c r="H36" s="113" t="s">
        <v>92</v>
      </c>
      <c r="I36" s="108">
        <v>500</v>
      </c>
      <c r="J36" s="108">
        <v>2</v>
      </c>
      <c r="K36" s="109">
        <f t="shared" si="5"/>
        <v>1000</v>
      </c>
      <c r="L36" s="113" t="s">
        <v>92</v>
      </c>
      <c r="M36" s="110"/>
      <c r="N36" s="82"/>
      <c r="O36" s="82"/>
      <c r="P36" s="82"/>
    </row>
    <row r="37" spans="1:16" s="81" customFormat="1" ht="35.25" customHeight="1">
      <c r="A37" s="104" t="s">
        <v>492</v>
      </c>
      <c r="B37" s="105" t="s">
        <v>502</v>
      </c>
      <c r="C37" s="106" t="s">
        <v>503</v>
      </c>
      <c r="D37" s="107" t="s">
        <v>458</v>
      </c>
      <c r="E37" s="108">
        <v>1000</v>
      </c>
      <c r="F37" s="108">
        <v>1</v>
      </c>
      <c r="G37" s="109">
        <f t="shared" si="4"/>
        <v>1000</v>
      </c>
      <c r="H37" s="113" t="s">
        <v>92</v>
      </c>
      <c r="I37" s="108">
        <v>1000</v>
      </c>
      <c r="J37" s="108">
        <v>1</v>
      </c>
      <c r="K37" s="109">
        <f t="shared" si="5"/>
        <v>1000</v>
      </c>
      <c r="L37" s="113" t="s">
        <v>92</v>
      </c>
      <c r="M37" s="110"/>
      <c r="N37" s="82"/>
      <c r="O37" s="82"/>
      <c r="P37" s="82"/>
    </row>
    <row r="38" spans="1:16" s="81" customFormat="1" ht="35.25" customHeight="1">
      <c r="A38" s="104" t="s">
        <v>492</v>
      </c>
      <c r="B38" s="105" t="s">
        <v>504</v>
      </c>
      <c r="C38" s="106" t="s">
        <v>505</v>
      </c>
      <c r="D38" s="107" t="s">
        <v>458</v>
      </c>
      <c r="E38" s="108">
        <v>2000</v>
      </c>
      <c r="F38" s="108">
        <v>1</v>
      </c>
      <c r="G38" s="109">
        <f t="shared" si="4"/>
        <v>2000</v>
      </c>
      <c r="H38" s="113" t="s">
        <v>92</v>
      </c>
      <c r="I38" s="108">
        <v>2000</v>
      </c>
      <c r="J38" s="108">
        <v>1</v>
      </c>
      <c r="K38" s="109">
        <f t="shared" si="5"/>
        <v>2000</v>
      </c>
      <c r="L38" s="113" t="s">
        <v>92</v>
      </c>
      <c r="M38" s="110"/>
      <c r="N38" s="82"/>
      <c r="O38" s="82"/>
      <c r="P38" s="82"/>
    </row>
    <row r="39" spans="1:16" s="81" customFormat="1" ht="35.25" customHeight="1">
      <c r="A39" s="104" t="s">
        <v>492</v>
      </c>
      <c r="B39" s="105" t="s">
        <v>506</v>
      </c>
      <c r="C39" s="106" t="s">
        <v>507</v>
      </c>
      <c r="D39" s="107" t="s">
        <v>458</v>
      </c>
      <c r="E39" s="108">
        <v>3000</v>
      </c>
      <c r="F39" s="108">
        <v>1</v>
      </c>
      <c r="G39" s="109">
        <f t="shared" si="4"/>
        <v>3000</v>
      </c>
      <c r="H39" s="113" t="s">
        <v>92</v>
      </c>
      <c r="I39" s="108">
        <v>3000</v>
      </c>
      <c r="J39" s="108">
        <v>1</v>
      </c>
      <c r="K39" s="109">
        <f t="shared" si="5"/>
        <v>3000</v>
      </c>
      <c r="L39" s="113" t="s">
        <v>92</v>
      </c>
      <c r="M39" s="110"/>
      <c r="N39" s="82"/>
      <c r="O39" s="82"/>
      <c r="P39" s="82"/>
    </row>
    <row r="40" spans="1:16" s="81" customFormat="1" ht="35.25" customHeight="1">
      <c r="A40" s="104" t="s">
        <v>492</v>
      </c>
      <c r="B40" s="105" t="s">
        <v>508</v>
      </c>
      <c r="C40" s="106" t="s">
        <v>509</v>
      </c>
      <c r="D40" s="107" t="s">
        <v>458</v>
      </c>
      <c r="E40" s="108">
        <v>500</v>
      </c>
      <c r="F40" s="108">
        <v>2</v>
      </c>
      <c r="G40" s="109">
        <f t="shared" si="4"/>
        <v>1000</v>
      </c>
      <c r="H40" s="113" t="s">
        <v>92</v>
      </c>
      <c r="I40" s="108">
        <v>500</v>
      </c>
      <c r="J40" s="108">
        <v>2</v>
      </c>
      <c r="K40" s="109">
        <f t="shared" si="5"/>
        <v>1000</v>
      </c>
      <c r="L40" s="113" t="s">
        <v>92</v>
      </c>
      <c r="M40" s="110"/>
      <c r="N40" s="82"/>
      <c r="O40" s="82"/>
      <c r="P40" s="82"/>
    </row>
    <row r="41" spans="1:16" s="81" customFormat="1" ht="35.25" customHeight="1">
      <c r="A41" s="104" t="s">
        <v>492</v>
      </c>
      <c r="B41" s="105" t="s">
        <v>510</v>
      </c>
      <c r="C41" s="106" t="s">
        <v>511</v>
      </c>
      <c r="D41" s="107" t="s">
        <v>458</v>
      </c>
      <c r="E41" s="108">
        <v>500</v>
      </c>
      <c r="F41" s="108">
        <v>2</v>
      </c>
      <c r="G41" s="109">
        <f t="shared" si="4"/>
        <v>1000</v>
      </c>
      <c r="H41" s="113" t="s">
        <v>92</v>
      </c>
      <c r="I41" s="108">
        <v>500</v>
      </c>
      <c r="J41" s="108">
        <v>2</v>
      </c>
      <c r="K41" s="109">
        <f t="shared" si="5"/>
        <v>1000</v>
      </c>
      <c r="L41" s="113" t="s">
        <v>92</v>
      </c>
      <c r="M41" s="110"/>
      <c r="N41" s="82"/>
      <c r="O41" s="82"/>
      <c r="P41" s="82"/>
    </row>
    <row r="42" spans="1:16" s="81" customFormat="1" ht="35.25" customHeight="1">
      <c r="A42" s="104" t="s">
        <v>492</v>
      </c>
      <c r="B42" s="105" t="s">
        <v>512</v>
      </c>
      <c r="C42" s="106" t="s">
        <v>513</v>
      </c>
      <c r="D42" s="107" t="s">
        <v>458</v>
      </c>
      <c r="E42" s="108">
        <v>800</v>
      </c>
      <c r="F42" s="108">
        <v>1</v>
      </c>
      <c r="G42" s="109">
        <f t="shared" si="4"/>
        <v>800</v>
      </c>
      <c r="H42" s="113" t="s">
        <v>92</v>
      </c>
      <c r="I42" s="108">
        <v>800</v>
      </c>
      <c r="J42" s="108">
        <v>1</v>
      </c>
      <c r="K42" s="109">
        <f t="shared" si="5"/>
        <v>800</v>
      </c>
      <c r="L42" s="113" t="s">
        <v>92</v>
      </c>
      <c r="M42" s="110"/>
      <c r="N42" s="82"/>
      <c r="O42" s="82"/>
      <c r="P42" s="82"/>
    </row>
    <row r="43" spans="1:16" s="81" customFormat="1" ht="35.25" customHeight="1">
      <c r="A43" s="104" t="s">
        <v>492</v>
      </c>
      <c r="B43" s="105" t="s">
        <v>514</v>
      </c>
      <c r="C43" s="106" t="s">
        <v>513</v>
      </c>
      <c r="D43" s="107" t="s">
        <v>458</v>
      </c>
      <c r="E43" s="108">
        <v>800</v>
      </c>
      <c r="F43" s="108">
        <v>1</v>
      </c>
      <c r="G43" s="109">
        <f t="shared" si="4"/>
        <v>800</v>
      </c>
      <c r="H43" s="113" t="s">
        <v>92</v>
      </c>
      <c r="I43" s="108">
        <v>800</v>
      </c>
      <c r="J43" s="108">
        <v>1</v>
      </c>
      <c r="K43" s="109">
        <f t="shared" si="5"/>
        <v>800</v>
      </c>
      <c r="L43" s="113" t="s">
        <v>92</v>
      </c>
      <c r="M43" s="110"/>
      <c r="N43" s="82"/>
      <c r="O43" s="82"/>
      <c r="P43" s="82"/>
    </row>
    <row r="44" spans="1:16" s="81" customFormat="1" ht="35.25" customHeight="1">
      <c r="A44" s="104" t="s">
        <v>492</v>
      </c>
      <c r="B44" s="105" t="s">
        <v>515</v>
      </c>
      <c r="C44" s="106" t="s">
        <v>516</v>
      </c>
      <c r="D44" s="107" t="s">
        <v>458</v>
      </c>
      <c r="E44" s="108">
        <v>500</v>
      </c>
      <c r="F44" s="108">
        <v>2</v>
      </c>
      <c r="G44" s="109">
        <f t="shared" si="4"/>
        <v>1000</v>
      </c>
      <c r="H44" s="113" t="s">
        <v>92</v>
      </c>
      <c r="I44" s="108">
        <v>500</v>
      </c>
      <c r="J44" s="108">
        <v>2</v>
      </c>
      <c r="K44" s="109">
        <f t="shared" si="5"/>
        <v>1000</v>
      </c>
      <c r="L44" s="113" t="s">
        <v>92</v>
      </c>
      <c r="M44" s="110"/>
      <c r="N44" s="82"/>
      <c r="O44" s="82"/>
      <c r="P44" s="82"/>
    </row>
    <row r="45" spans="1:16" s="81" customFormat="1" ht="35.25" customHeight="1">
      <c r="A45" s="104" t="s">
        <v>492</v>
      </c>
      <c r="B45" s="105" t="s">
        <v>517</v>
      </c>
      <c r="C45" s="106" t="s">
        <v>518</v>
      </c>
      <c r="D45" s="107" t="s">
        <v>458</v>
      </c>
      <c r="E45" s="108">
        <v>300</v>
      </c>
      <c r="F45" s="108">
        <v>1</v>
      </c>
      <c r="G45" s="109">
        <f t="shared" si="4"/>
        <v>300</v>
      </c>
      <c r="H45" s="113" t="s">
        <v>92</v>
      </c>
      <c r="I45" s="108">
        <v>300</v>
      </c>
      <c r="J45" s="108">
        <v>1</v>
      </c>
      <c r="K45" s="109">
        <f t="shared" si="5"/>
        <v>300</v>
      </c>
      <c r="L45" s="113" t="s">
        <v>92</v>
      </c>
      <c r="M45" s="110"/>
      <c r="N45" s="82"/>
      <c r="O45" s="82"/>
      <c r="P45" s="82"/>
    </row>
    <row r="46" spans="1:16" s="81" customFormat="1" ht="35.25" customHeight="1">
      <c r="A46" s="104" t="s">
        <v>492</v>
      </c>
      <c r="B46" s="105" t="s">
        <v>519</v>
      </c>
      <c r="C46" s="106" t="s">
        <v>542</v>
      </c>
      <c r="D46" s="107" t="s">
        <v>458</v>
      </c>
      <c r="E46" s="108">
        <v>100</v>
      </c>
      <c r="F46" s="108">
        <v>20</v>
      </c>
      <c r="G46" s="109">
        <f t="shared" si="4"/>
        <v>2000</v>
      </c>
      <c r="H46" s="113" t="s">
        <v>92</v>
      </c>
      <c r="I46" s="108">
        <v>100</v>
      </c>
      <c r="J46" s="108">
        <v>20</v>
      </c>
      <c r="K46" s="109">
        <f t="shared" si="5"/>
        <v>2000</v>
      </c>
      <c r="L46" s="113" t="s">
        <v>92</v>
      </c>
      <c r="M46" s="110"/>
      <c r="N46" s="82"/>
      <c r="O46" s="82"/>
      <c r="P46" s="82"/>
    </row>
    <row r="47" spans="1:16" s="81" customFormat="1" ht="35.25" customHeight="1">
      <c r="A47" s="104" t="s">
        <v>492</v>
      </c>
      <c r="B47" s="105" t="s">
        <v>520</v>
      </c>
      <c r="C47" s="106" t="s">
        <v>521</v>
      </c>
      <c r="D47" s="107" t="s">
        <v>458</v>
      </c>
      <c r="E47" s="108">
        <v>5000</v>
      </c>
      <c r="F47" s="108">
        <v>2</v>
      </c>
      <c r="G47" s="109">
        <f t="shared" si="4"/>
        <v>10000</v>
      </c>
      <c r="H47" s="113" t="s">
        <v>92</v>
      </c>
      <c r="I47" s="108">
        <v>5000</v>
      </c>
      <c r="J47" s="108">
        <v>2</v>
      </c>
      <c r="K47" s="109">
        <f t="shared" si="5"/>
        <v>10000</v>
      </c>
      <c r="L47" s="113" t="s">
        <v>92</v>
      </c>
      <c r="M47" s="110"/>
      <c r="N47" s="82"/>
      <c r="O47" s="82"/>
      <c r="P47" s="82"/>
    </row>
    <row r="48" spans="1:16" s="81" customFormat="1" ht="35.25" customHeight="1">
      <c r="A48" s="104" t="s">
        <v>492</v>
      </c>
      <c r="B48" s="105" t="s">
        <v>522</v>
      </c>
      <c r="C48" s="106" t="s">
        <v>521</v>
      </c>
      <c r="D48" s="107" t="s">
        <v>458</v>
      </c>
      <c r="E48" s="108">
        <v>10000</v>
      </c>
      <c r="F48" s="108">
        <v>2</v>
      </c>
      <c r="G48" s="109">
        <f t="shared" si="4"/>
        <v>20000</v>
      </c>
      <c r="H48" s="113" t="s">
        <v>92</v>
      </c>
      <c r="I48" s="108">
        <v>10000</v>
      </c>
      <c r="J48" s="108">
        <v>2</v>
      </c>
      <c r="K48" s="109">
        <f t="shared" si="5"/>
        <v>20000</v>
      </c>
      <c r="L48" s="113" t="s">
        <v>92</v>
      </c>
      <c r="M48" s="110"/>
      <c r="N48" s="82"/>
      <c r="O48" s="82"/>
      <c r="P48" s="82"/>
    </row>
    <row r="49" spans="1:16" s="81" customFormat="1" ht="35.25" customHeight="1">
      <c r="A49" s="104" t="s">
        <v>492</v>
      </c>
      <c r="B49" s="105" t="s">
        <v>523</v>
      </c>
      <c r="C49" s="106" t="s">
        <v>521</v>
      </c>
      <c r="D49" s="107" t="s">
        <v>458</v>
      </c>
      <c r="E49" s="108">
        <v>5000</v>
      </c>
      <c r="F49" s="108">
        <v>2</v>
      </c>
      <c r="G49" s="109">
        <f t="shared" si="4"/>
        <v>10000</v>
      </c>
      <c r="H49" s="113" t="s">
        <v>92</v>
      </c>
      <c r="I49" s="108">
        <v>5000</v>
      </c>
      <c r="J49" s="108">
        <v>2</v>
      </c>
      <c r="K49" s="109">
        <f t="shared" si="5"/>
        <v>10000</v>
      </c>
      <c r="L49" s="113" t="s">
        <v>92</v>
      </c>
      <c r="M49" s="110"/>
      <c r="N49" s="82"/>
      <c r="O49" s="82"/>
      <c r="P49" s="82"/>
    </row>
    <row r="50" spans="1:16" s="81" customFormat="1" ht="35.25" customHeight="1">
      <c r="A50" s="104" t="s">
        <v>492</v>
      </c>
      <c r="B50" s="105" t="s">
        <v>524</v>
      </c>
      <c r="C50" s="106" t="s">
        <v>525</v>
      </c>
      <c r="D50" s="107" t="s">
        <v>458</v>
      </c>
      <c r="E50" s="108">
        <v>1500</v>
      </c>
      <c r="F50" s="108">
        <v>1</v>
      </c>
      <c r="G50" s="109">
        <f t="shared" si="4"/>
        <v>1500</v>
      </c>
      <c r="H50" s="113" t="s">
        <v>92</v>
      </c>
      <c r="I50" s="108">
        <v>1500</v>
      </c>
      <c r="J50" s="108">
        <v>1</v>
      </c>
      <c r="K50" s="109">
        <f t="shared" si="5"/>
        <v>1500</v>
      </c>
      <c r="L50" s="113" t="s">
        <v>92</v>
      </c>
      <c r="M50" s="110"/>
      <c r="N50" s="82"/>
      <c r="O50" s="82"/>
      <c r="P50" s="82"/>
    </row>
    <row r="51" spans="1:16" s="81" customFormat="1" ht="35.25" customHeight="1">
      <c r="A51" s="104" t="s">
        <v>492</v>
      </c>
      <c r="B51" s="105" t="s">
        <v>526</v>
      </c>
      <c r="C51" s="106" t="s">
        <v>525</v>
      </c>
      <c r="D51" s="107" t="s">
        <v>458</v>
      </c>
      <c r="E51" s="108">
        <v>3000</v>
      </c>
      <c r="F51" s="108">
        <v>1</v>
      </c>
      <c r="G51" s="109">
        <f t="shared" si="4"/>
        <v>3000</v>
      </c>
      <c r="H51" s="113" t="s">
        <v>92</v>
      </c>
      <c r="I51" s="108">
        <v>3000</v>
      </c>
      <c r="J51" s="108">
        <v>1</v>
      </c>
      <c r="K51" s="109">
        <f t="shared" si="5"/>
        <v>3000</v>
      </c>
      <c r="L51" s="113" t="s">
        <v>92</v>
      </c>
      <c r="M51" s="110"/>
      <c r="N51" s="82"/>
      <c r="O51" s="82"/>
      <c r="P51" s="82"/>
    </row>
    <row r="52" spans="1:16" s="81" customFormat="1" ht="35.25" customHeight="1">
      <c r="A52" s="104" t="s">
        <v>492</v>
      </c>
      <c r="B52" s="105" t="s">
        <v>527</v>
      </c>
      <c r="C52" s="106" t="s">
        <v>528</v>
      </c>
      <c r="D52" s="107" t="s">
        <v>458</v>
      </c>
      <c r="E52" s="108">
        <v>800</v>
      </c>
      <c r="F52" s="108">
        <v>4</v>
      </c>
      <c r="G52" s="109">
        <f t="shared" si="4"/>
        <v>3200</v>
      </c>
      <c r="H52" s="113" t="s">
        <v>92</v>
      </c>
      <c r="I52" s="108">
        <v>800</v>
      </c>
      <c r="J52" s="108">
        <v>4</v>
      </c>
      <c r="K52" s="109">
        <f t="shared" si="5"/>
        <v>3200</v>
      </c>
      <c r="L52" s="113" t="s">
        <v>92</v>
      </c>
      <c r="M52" s="110"/>
      <c r="N52" s="82"/>
      <c r="O52" s="82"/>
      <c r="P52" s="82"/>
    </row>
    <row r="53" spans="1:16" s="81" customFormat="1" ht="35.25" customHeight="1">
      <c r="A53" s="104" t="s">
        <v>492</v>
      </c>
      <c r="B53" s="105" t="s">
        <v>529</v>
      </c>
      <c r="C53" s="106" t="s">
        <v>530</v>
      </c>
      <c r="D53" s="107" t="s">
        <v>458</v>
      </c>
      <c r="E53" s="108">
        <v>1500</v>
      </c>
      <c r="F53" s="108">
        <v>4</v>
      </c>
      <c r="G53" s="109">
        <f t="shared" si="4"/>
        <v>6000</v>
      </c>
      <c r="H53" s="113" t="s">
        <v>92</v>
      </c>
      <c r="I53" s="108">
        <v>1500</v>
      </c>
      <c r="J53" s="108">
        <v>4</v>
      </c>
      <c r="K53" s="109">
        <f t="shared" si="5"/>
        <v>6000</v>
      </c>
      <c r="L53" s="113" t="s">
        <v>92</v>
      </c>
      <c r="M53" s="110"/>
      <c r="N53" s="82"/>
      <c r="O53" s="82"/>
      <c r="P53" s="82"/>
    </row>
    <row r="54" spans="1:16" s="81" customFormat="1" ht="35.25" customHeight="1">
      <c r="A54" s="104" t="s">
        <v>492</v>
      </c>
      <c r="B54" s="105" t="s">
        <v>531</v>
      </c>
      <c r="C54" s="106" t="s">
        <v>532</v>
      </c>
      <c r="D54" s="107" t="s">
        <v>543</v>
      </c>
      <c r="E54" s="108">
        <v>150</v>
      </c>
      <c r="F54" s="108">
        <v>32</v>
      </c>
      <c r="G54" s="109">
        <f t="shared" si="4"/>
        <v>4800</v>
      </c>
      <c r="H54" s="113" t="s">
        <v>92</v>
      </c>
      <c r="I54" s="108">
        <v>150</v>
      </c>
      <c r="J54" s="108">
        <v>32</v>
      </c>
      <c r="K54" s="109">
        <f t="shared" si="5"/>
        <v>4800</v>
      </c>
      <c r="L54" s="113" t="s">
        <v>92</v>
      </c>
      <c r="M54" s="110"/>
      <c r="N54" s="82"/>
      <c r="O54" s="82"/>
      <c r="P54" s="82"/>
    </row>
    <row r="55" spans="1:16" s="81" customFormat="1" ht="35.25" customHeight="1">
      <c r="A55" s="104" t="s">
        <v>492</v>
      </c>
      <c r="B55" s="105" t="s">
        <v>533</v>
      </c>
      <c r="C55" s="106" t="s">
        <v>534</v>
      </c>
      <c r="D55" s="107" t="s">
        <v>543</v>
      </c>
      <c r="E55" s="108">
        <v>800</v>
      </c>
      <c r="F55" s="108">
        <v>16</v>
      </c>
      <c r="G55" s="109">
        <f t="shared" si="4"/>
        <v>12800</v>
      </c>
      <c r="H55" s="113" t="s">
        <v>92</v>
      </c>
      <c r="I55" s="108">
        <v>800</v>
      </c>
      <c r="J55" s="108">
        <v>16</v>
      </c>
      <c r="K55" s="109">
        <f t="shared" si="5"/>
        <v>12800</v>
      </c>
      <c r="L55" s="113" t="s">
        <v>92</v>
      </c>
      <c r="M55" s="110"/>
      <c r="N55" s="82"/>
      <c r="O55" s="82"/>
      <c r="P55" s="82"/>
    </row>
    <row r="56" spans="1:16" s="81" customFormat="1" ht="35.25" customHeight="1">
      <c r="A56" s="104" t="s">
        <v>492</v>
      </c>
      <c r="B56" s="105" t="s">
        <v>535</v>
      </c>
      <c r="C56" s="106" t="s">
        <v>536</v>
      </c>
      <c r="D56" s="107" t="s">
        <v>543</v>
      </c>
      <c r="E56" s="108">
        <v>400</v>
      </c>
      <c r="F56" s="108">
        <v>48</v>
      </c>
      <c r="G56" s="109">
        <f t="shared" si="4"/>
        <v>19200</v>
      </c>
      <c r="H56" s="113" t="s">
        <v>92</v>
      </c>
      <c r="I56" s="108">
        <v>400</v>
      </c>
      <c r="J56" s="108">
        <v>48</v>
      </c>
      <c r="K56" s="109">
        <f t="shared" si="5"/>
        <v>19200</v>
      </c>
      <c r="L56" s="113" t="s">
        <v>92</v>
      </c>
      <c r="M56" s="110"/>
      <c r="N56" s="82"/>
      <c r="O56" s="82"/>
      <c r="P56" s="82"/>
    </row>
    <row r="57" spans="1:16" s="81" customFormat="1" ht="35.25" customHeight="1">
      <c r="A57" s="104" t="s">
        <v>492</v>
      </c>
      <c r="B57" s="105" t="s">
        <v>537</v>
      </c>
      <c r="C57" s="106" t="s">
        <v>538</v>
      </c>
      <c r="D57" s="107" t="s">
        <v>543</v>
      </c>
      <c r="E57" s="108">
        <v>800</v>
      </c>
      <c r="F57" s="108">
        <v>8</v>
      </c>
      <c r="G57" s="109">
        <f t="shared" si="4"/>
        <v>6400</v>
      </c>
      <c r="H57" s="113" t="s">
        <v>92</v>
      </c>
      <c r="I57" s="108">
        <v>800</v>
      </c>
      <c r="J57" s="108">
        <v>8</v>
      </c>
      <c r="K57" s="109">
        <f t="shared" si="5"/>
        <v>6400</v>
      </c>
      <c r="L57" s="113" t="s">
        <v>92</v>
      </c>
      <c r="M57" s="110"/>
      <c r="N57" s="82"/>
      <c r="O57" s="82"/>
      <c r="P57" s="82"/>
    </row>
    <row r="58" spans="1:16">
      <c r="H58" s="461"/>
      <c r="I58" s="461"/>
      <c r="J58" s="461"/>
      <c r="K58" s="461"/>
      <c r="L58" s="461"/>
      <c r="M58" s="110"/>
    </row>
    <row r="59" spans="1:16" s="115" customFormat="1" ht="35.25" customHeight="1">
      <c r="A59" s="117" t="s">
        <v>159</v>
      </c>
      <c r="B59" s="111" t="s">
        <v>158</v>
      </c>
      <c r="C59" s="39" t="s">
        <v>160</v>
      </c>
      <c r="D59" s="40" t="s">
        <v>156</v>
      </c>
      <c r="E59" s="113">
        <v>500</v>
      </c>
      <c r="F59" s="113">
        <v>1</v>
      </c>
      <c r="G59" s="109">
        <f t="shared" ref="G59:G60" si="6">F59*E59</f>
        <v>500</v>
      </c>
      <c r="H59" s="113" t="s">
        <v>92</v>
      </c>
      <c r="I59" s="113">
        <v>500</v>
      </c>
      <c r="J59" s="113">
        <v>1</v>
      </c>
      <c r="K59" s="109">
        <f t="shared" ref="K59:K60" si="7">J59*I59</f>
        <v>500</v>
      </c>
      <c r="L59" s="113" t="s">
        <v>92</v>
      </c>
      <c r="M59" s="114"/>
    </row>
    <row r="60" spans="1:16" s="115" customFormat="1" ht="35.25" customHeight="1">
      <c r="A60" s="42" t="s">
        <v>159</v>
      </c>
      <c r="B60" s="111" t="s">
        <v>175</v>
      </c>
      <c r="C60" s="39" t="s">
        <v>176</v>
      </c>
      <c r="D60" s="40" t="s">
        <v>157</v>
      </c>
      <c r="E60" s="113">
        <v>800</v>
      </c>
      <c r="F60" s="113">
        <v>6</v>
      </c>
      <c r="G60" s="109">
        <f t="shared" si="6"/>
        <v>4800</v>
      </c>
      <c r="H60" s="113" t="s">
        <v>92</v>
      </c>
      <c r="I60" s="113">
        <v>800</v>
      </c>
      <c r="J60" s="113">
        <v>6</v>
      </c>
      <c r="K60" s="109">
        <f t="shared" si="7"/>
        <v>4800</v>
      </c>
      <c r="L60" s="113" t="s">
        <v>92</v>
      </c>
      <c r="M60" s="114"/>
    </row>
    <row r="61" spans="1:16" s="115" customFormat="1" ht="35.25" hidden="1" customHeight="1">
      <c r="A61" s="42"/>
      <c r="B61" s="111"/>
      <c r="C61" s="39"/>
      <c r="D61" s="40"/>
      <c r="E61" s="113"/>
      <c r="F61" s="113"/>
      <c r="G61" s="112"/>
      <c r="H61" s="113"/>
      <c r="I61" s="113"/>
      <c r="J61" s="113"/>
      <c r="K61" s="113"/>
      <c r="L61" s="113"/>
      <c r="M61" s="164"/>
    </row>
    <row r="62" spans="1:16" s="119" customFormat="1" ht="40.25" customHeight="1">
      <c r="A62" s="347" t="s">
        <v>792</v>
      </c>
      <c r="B62" s="348"/>
      <c r="C62" s="348"/>
      <c r="D62" s="348"/>
      <c r="E62" s="348"/>
      <c r="F62" s="349"/>
      <c r="G62" s="158">
        <f>SUM(G13:G61)</f>
        <v>279100</v>
      </c>
      <c r="H62" s="118"/>
      <c r="I62" s="413"/>
      <c r="J62" s="413" t="s">
        <v>793</v>
      </c>
      <c r="K62" s="414">
        <f>SUM(K13:K60)</f>
        <v>239750</v>
      </c>
      <c r="L62" s="118"/>
      <c r="M62" s="118"/>
    </row>
    <row r="63" spans="1:16" ht="40.25" customHeight="1">
      <c r="A63" s="347" t="s">
        <v>151</v>
      </c>
      <c r="B63" s="348"/>
      <c r="C63" s="348"/>
      <c r="D63" s="348"/>
      <c r="E63" s="348"/>
      <c r="F63" s="349"/>
      <c r="G63" s="158">
        <v>0</v>
      </c>
      <c r="H63" s="112"/>
      <c r="I63" s="413"/>
      <c r="J63" s="413" t="s">
        <v>5</v>
      </c>
      <c r="K63" s="414"/>
      <c r="L63" s="112"/>
      <c r="M63" s="38"/>
    </row>
    <row r="64" spans="1:16" ht="40.25" customHeight="1">
      <c r="A64" s="342" t="s">
        <v>152</v>
      </c>
      <c r="B64" s="343"/>
      <c r="C64" s="343"/>
      <c r="D64" s="343"/>
      <c r="E64" s="343"/>
      <c r="F64" s="344"/>
      <c r="G64" s="159">
        <f>G14+G15+G16+G17+G18+G19+G20+G23+G24+G25+G26+G27+G29+G32+G33+G34+G35+G36+G37+G38+G39+G40+G41+G42+G43+G44+G45+G46+G47+G48+G49+G50+G51+G52+G53+G54+G55+G56+G57+G59+G60</f>
        <v>270100</v>
      </c>
      <c r="H64" s="116"/>
      <c r="I64" s="413"/>
      <c r="J64" s="425" t="s">
        <v>152</v>
      </c>
      <c r="K64" s="415">
        <f>K62-K13-K22-K31</f>
        <v>230750</v>
      </c>
      <c r="L64" s="116"/>
      <c r="M64" s="116"/>
    </row>
    <row r="65" spans="1:13" ht="40.25" customHeight="1">
      <c r="A65" s="120"/>
      <c r="B65" s="168" t="s">
        <v>153</v>
      </c>
      <c r="C65" s="352" t="s">
        <v>96</v>
      </c>
      <c r="D65" s="353"/>
      <c r="E65" s="354"/>
      <c r="F65" s="121">
        <v>0.1</v>
      </c>
      <c r="G65" s="160">
        <f>G64*F65</f>
        <v>27010</v>
      </c>
      <c r="H65" s="116"/>
      <c r="I65" s="416" t="s">
        <v>776</v>
      </c>
      <c r="J65" s="417">
        <v>0.1</v>
      </c>
      <c r="K65" s="418">
        <f>K64*J65</f>
        <v>23075</v>
      </c>
      <c r="L65" s="116"/>
      <c r="M65" s="116"/>
    </row>
    <row r="66" spans="1:13" ht="40.25" customHeight="1">
      <c r="A66" s="336" t="s">
        <v>97</v>
      </c>
      <c r="B66" s="337"/>
      <c r="C66" s="337"/>
      <c r="D66" s="337"/>
      <c r="E66" s="337"/>
      <c r="F66" s="338"/>
      <c r="G66" s="157">
        <f>G62+G65</f>
        <v>306110</v>
      </c>
      <c r="H66" s="116"/>
      <c r="I66" s="419"/>
      <c r="J66" s="420" t="s">
        <v>97</v>
      </c>
      <c r="K66" s="421">
        <f>K62+K65</f>
        <v>262825</v>
      </c>
      <c r="L66" s="116"/>
      <c r="M66" s="116"/>
    </row>
    <row r="67" spans="1:13" ht="27.75" customHeight="1">
      <c r="A67" s="339" t="s">
        <v>98</v>
      </c>
      <c r="B67" s="340"/>
      <c r="C67" s="340"/>
      <c r="D67" s="340"/>
      <c r="E67" s="341"/>
      <c r="F67" s="122">
        <v>0.06</v>
      </c>
      <c r="G67" s="161">
        <f>G66*F67</f>
        <v>18366.599999999999</v>
      </c>
      <c r="H67" s="123"/>
      <c r="I67" s="422" t="s">
        <v>98</v>
      </c>
      <c r="J67" s="423">
        <v>0.06</v>
      </c>
      <c r="K67" s="424">
        <f>K66*J67</f>
        <v>15769.5</v>
      </c>
      <c r="L67" s="123"/>
      <c r="M67" s="123"/>
    </row>
  </sheetData>
  <sheetProtection insertRows="0"/>
  <protectedRanges>
    <protectedRange password="C46F" sqref="E62:E63" name="区域1_1_2_1" securityDescriptor=""/>
  </protectedRanges>
  <mergeCells count="10">
    <mergeCell ref="I11:L11"/>
    <mergeCell ref="A66:F66"/>
    <mergeCell ref="A67:E67"/>
    <mergeCell ref="A64:F64"/>
    <mergeCell ref="A1:D1"/>
    <mergeCell ref="A11:D11"/>
    <mergeCell ref="A62:F62"/>
    <mergeCell ref="E11:H11"/>
    <mergeCell ref="A63:F63"/>
    <mergeCell ref="C65:E65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32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7109375" defaultRowHeight="12" x14ac:dyDescent="0"/>
  <cols>
    <col min="2" max="2" width="20" customWidth="1"/>
    <col min="3" max="3" width="27.28515625" customWidth="1"/>
  </cols>
  <sheetData>
    <row r="2" spans="2:3" ht="14">
      <c r="B2" s="1" t="s">
        <v>34</v>
      </c>
      <c r="C2" s="1" t="s">
        <v>161</v>
      </c>
    </row>
    <row r="3" spans="2:3" ht="14">
      <c r="B3" s="1" t="s">
        <v>31</v>
      </c>
      <c r="C3" s="1" t="s">
        <v>162</v>
      </c>
    </row>
    <row r="4" spans="2:3" ht="14">
      <c r="B4" s="1" t="s">
        <v>22</v>
      </c>
      <c r="C4" s="1" t="s">
        <v>163</v>
      </c>
    </row>
    <row r="5" spans="2:3" ht="14">
      <c r="B5" s="1" t="s">
        <v>20</v>
      </c>
      <c r="C5" s="1" t="s">
        <v>164</v>
      </c>
    </row>
    <row r="6" spans="2:3" ht="14">
      <c r="B6" s="1" t="s">
        <v>26</v>
      </c>
      <c r="C6" s="1" t="s">
        <v>165</v>
      </c>
    </row>
    <row r="7" spans="2:3" ht="14">
      <c r="C7" s="1" t="s">
        <v>166</v>
      </c>
    </row>
    <row r="8" spans="2:3" ht="14">
      <c r="C8" s="1" t="s">
        <v>167</v>
      </c>
    </row>
    <row r="9" spans="2:3" ht="14">
      <c r="C9" s="1" t="s">
        <v>168</v>
      </c>
    </row>
    <row r="10" spans="2:3" ht="14">
      <c r="C10" s="1" t="s">
        <v>169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报价汇总</vt:lpstr>
      <vt:lpstr>Sheet1</vt:lpstr>
      <vt:lpstr>Creative创意设计</vt:lpstr>
      <vt:lpstr>Event搭建制作</vt:lpstr>
      <vt:lpstr>Video视频</vt:lpstr>
      <vt:lpstr>Sheet3</vt:lpstr>
    </vt:vector>
  </TitlesOfParts>
  <Company>Servier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张 蓉蓉</cp:lastModifiedBy>
  <cp:lastPrinted>2016-12-14T09:02:00Z</cp:lastPrinted>
  <dcterms:created xsi:type="dcterms:W3CDTF">2013-08-05T03:23:00Z</dcterms:created>
  <dcterms:modified xsi:type="dcterms:W3CDTF">2019-10-30T14:26:35Z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